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/>
  <xr:revisionPtr revIDLastSave="0" documentId="11_B2E3E3FCC764ED459355D35EA9D6F922F614DC48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VL Herren" sheetId="1" r:id="rId1"/>
    <sheet name="Beispiel" sheetId="2" r:id="rId2"/>
    <sheet name="Info" sheetId="3" r:id="rId3"/>
  </sheets>
  <definedNames>
    <definedName name="Sperrtermine4">Info!$A$5:$B$11</definedName>
    <definedName name="Zeitraum4">Info!$A$1:$D$2</definedName>
  </definedNames>
  <calcPr calcId="0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" l="1"/>
  <c r="M28" i="2"/>
  <c r="L28" i="2"/>
  <c r="J28" i="2"/>
  <c r="N27" i="2"/>
  <c r="M27" i="2"/>
  <c r="L27" i="2"/>
  <c r="J27" i="2"/>
  <c r="L24" i="2"/>
  <c r="J24" i="2"/>
  <c r="G24" i="2"/>
  <c r="F24" i="2"/>
  <c r="D24" i="2"/>
  <c r="L23" i="2"/>
  <c r="J23" i="2"/>
  <c r="G23" i="2"/>
  <c r="F23" i="2"/>
  <c r="D23" i="2"/>
  <c r="L22" i="2"/>
  <c r="J22" i="2"/>
  <c r="G22" i="2"/>
  <c r="F22" i="2"/>
  <c r="D22" i="2"/>
  <c r="L20" i="2"/>
  <c r="J20" i="2"/>
  <c r="G20" i="2"/>
  <c r="F20" i="2"/>
  <c r="D20" i="2"/>
  <c r="L19" i="2"/>
  <c r="J19" i="2"/>
  <c r="G19" i="2"/>
  <c r="F19" i="2"/>
  <c r="D19" i="2"/>
  <c r="L18" i="2"/>
  <c r="J18" i="2"/>
  <c r="G18" i="2"/>
  <c r="F18" i="2"/>
  <c r="D18" i="2"/>
  <c r="L13" i="2"/>
  <c r="J13" i="2"/>
  <c r="L12" i="2"/>
  <c r="J12" i="2"/>
  <c r="L11" i="2"/>
  <c r="J11" i="2"/>
  <c r="L10" i="2"/>
  <c r="J10" i="2"/>
  <c r="L9" i="2"/>
  <c r="J9" i="2"/>
  <c r="L8" i="2"/>
  <c r="J8" i="2"/>
  <c r="L7" i="2"/>
  <c r="J7" i="2"/>
  <c r="L6" i="2"/>
  <c r="J6" i="2"/>
  <c r="N90" i="1"/>
  <c r="M90" i="1"/>
  <c r="L90" i="1"/>
  <c r="J90" i="1"/>
  <c r="N89" i="1"/>
  <c r="M89" i="1"/>
  <c r="L89" i="1"/>
  <c r="J89" i="1"/>
  <c r="L86" i="1"/>
  <c r="J86" i="1"/>
  <c r="D86" i="1"/>
  <c r="L85" i="1"/>
  <c r="J85" i="1"/>
  <c r="D85" i="1"/>
  <c r="L84" i="1"/>
  <c r="J84" i="1"/>
  <c r="D84" i="1"/>
  <c r="L83" i="1"/>
  <c r="J83" i="1"/>
  <c r="D83" i="1"/>
  <c r="L81" i="1"/>
  <c r="J81" i="1"/>
  <c r="G81" i="1"/>
  <c r="F81" i="1"/>
  <c r="D81" i="1"/>
  <c r="L80" i="1"/>
  <c r="J80" i="1"/>
  <c r="G80" i="1"/>
  <c r="F80" i="1"/>
  <c r="D80" i="1"/>
  <c r="L79" i="1"/>
  <c r="J79" i="1"/>
  <c r="G79" i="1"/>
  <c r="F79" i="1"/>
  <c r="D79" i="1"/>
  <c r="L78" i="1"/>
  <c r="J78" i="1"/>
  <c r="G78" i="1"/>
  <c r="F78" i="1"/>
  <c r="D78" i="1"/>
  <c r="L76" i="1"/>
  <c r="J76" i="1"/>
  <c r="G76" i="1"/>
  <c r="F76" i="1"/>
  <c r="D76" i="1"/>
  <c r="L75" i="1"/>
  <c r="J75" i="1"/>
  <c r="G75" i="1"/>
  <c r="F75" i="1"/>
  <c r="D75" i="1"/>
  <c r="L74" i="1"/>
  <c r="J74" i="1"/>
  <c r="G74" i="1"/>
  <c r="F74" i="1"/>
  <c r="D74" i="1"/>
  <c r="L73" i="1"/>
  <c r="J73" i="1"/>
  <c r="G73" i="1"/>
  <c r="F73" i="1"/>
  <c r="D73" i="1"/>
  <c r="L71" i="1"/>
  <c r="J71" i="1"/>
  <c r="G71" i="1"/>
  <c r="F71" i="1"/>
  <c r="D71" i="1"/>
  <c r="L70" i="1"/>
  <c r="J70" i="1"/>
  <c r="G70" i="1"/>
  <c r="F70" i="1"/>
  <c r="D70" i="1"/>
  <c r="L69" i="1"/>
  <c r="J69" i="1"/>
  <c r="G69" i="1"/>
  <c r="F69" i="1"/>
  <c r="D69" i="1"/>
  <c r="L68" i="1"/>
  <c r="J68" i="1"/>
  <c r="G68" i="1"/>
  <c r="F68" i="1"/>
  <c r="D68" i="1"/>
  <c r="L66" i="1"/>
  <c r="J66" i="1"/>
  <c r="G66" i="1"/>
  <c r="F66" i="1"/>
  <c r="D66" i="1"/>
  <c r="L65" i="1"/>
  <c r="J65" i="1"/>
  <c r="G65" i="1"/>
  <c r="F65" i="1"/>
  <c r="D65" i="1"/>
  <c r="L64" i="1"/>
  <c r="J64" i="1"/>
  <c r="G64" i="1"/>
  <c r="F64" i="1"/>
  <c r="D64" i="1"/>
  <c r="L63" i="1"/>
  <c r="J63" i="1"/>
  <c r="G63" i="1"/>
  <c r="F63" i="1"/>
  <c r="D63" i="1"/>
  <c r="L61" i="1"/>
  <c r="J61" i="1"/>
  <c r="G61" i="1"/>
  <c r="F61" i="1"/>
  <c r="D61" i="1"/>
  <c r="L60" i="1"/>
  <c r="J60" i="1"/>
  <c r="G60" i="1"/>
  <c r="F60" i="1"/>
  <c r="D60" i="1"/>
  <c r="L59" i="1"/>
  <c r="J59" i="1"/>
  <c r="G59" i="1"/>
  <c r="F59" i="1"/>
  <c r="D59" i="1"/>
  <c r="L58" i="1"/>
  <c r="J58" i="1"/>
  <c r="G58" i="1"/>
  <c r="F58" i="1"/>
  <c r="D58" i="1"/>
  <c r="L56" i="1"/>
  <c r="J56" i="1"/>
  <c r="G56" i="1"/>
  <c r="F56" i="1"/>
  <c r="D56" i="1"/>
  <c r="L55" i="1"/>
  <c r="J55" i="1"/>
  <c r="G55" i="1"/>
  <c r="F55" i="1"/>
  <c r="D55" i="1"/>
  <c r="L54" i="1"/>
  <c r="J54" i="1"/>
  <c r="G54" i="1"/>
  <c r="F54" i="1"/>
  <c r="D54" i="1"/>
  <c r="L53" i="1"/>
  <c r="J53" i="1"/>
  <c r="G53" i="1"/>
  <c r="F53" i="1"/>
  <c r="D53" i="1"/>
  <c r="L51" i="1"/>
  <c r="J51" i="1"/>
  <c r="G51" i="1"/>
  <c r="F51" i="1"/>
  <c r="D51" i="1"/>
  <c r="L50" i="1"/>
  <c r="J50" i="1"/>
  <c r="G50" i="1"/>
  <c r="F50" i="1"/>
  <c r="D50" i="1"/>
  <c r="L49" i="1"/>
  <c r="J49" i="1"/>
  <c r="G49" i="1"/>
  <c r="F49" i="1"/>
  <c r="D49" i="1"/>
  <c r="L48" i="1"/>
  <c r="J48" i="1"/>
  <c r="G48" i="1"/>
  <c r="F48" i="1"/>
  <c r="D48" i="1"/>
  <c r="L46" i="1"/>
  <c r="J46" i="1"/>
  <c r="G46" i="1"/>
  <c r="F46" i="1"/>
  <c r="D46" i="1"/>
  <c r="L45" i="1"/>
  <c r="J45" i="1"/>
  <c r="G45" i="1"/>
  <c r="F45" i="1"/>
  <c r="D45" i="1"/>
  <c r="L44" i="1"/>
  <c r="J44" i="1"/>
  <c r="G44" i="1"/>
  <c r="F44" i="1"/>
  <c r="D44" i="1"/>
  <c r="L43" i="1"/>
  <c r="J43" i="1"/>
  <c r="G43" i="1"/>
  <c r="F43" i="1"/>
  <c r="D43" i="1"/>
  <c r="L41" i="1"/>
  <c r="J41" i="1"/>
  <c r="G41" i="1"/>
  <c r="F41" i="1"/>
  <c r="D41" i="1"/>
  <c r="L40" i="1"/>
  <c r="J40" i="1"/>
  <c r="G40" i="1"/>
  <c r="F40" i="1"/>
  <c r="D40" i="1"/>
  <c r="L39" i="1"/>
  <c r="J39" i="1"/>
  <c r="G39" i="1"/>
  <c r="F39" i="1"/>
  <c r="D39" i="1"/>
  <c r="L38" i="1"/>
  <c r="J38" i="1"/>
  <c r="G38" i="1"/>
  <c r="F38" i="1"/>
  <c r="D38" i="1"/>
  <c r="L36" i="1"/>
  <c r="J36" i="1"/>
  <c r="G36" i="1"/>
  <c r="F36" i="1"/>
  <c r="D36" i="1"/>
  <c r="L35" i="1"/>
  <c r="J35" i="1"/>
  <c r="G35" i="1"/>
  <c r="F35" i="1"/>
  <c r="D35" i="1"/>
  <c r="L34" i="1"/>
  <c r="J34" i="1"/>
  <c r="G34" i="1"/>
  <c r="F34" i="1"/>
  <c r="D34" i="1"/>
  <c r="L33" i="1"/>
  <c r="J33" i="1"/>
  <c r="G33" i="1"/>
  <c r="F33" i="1"/>
  <c r="D33" i="1"/>
  <c r="L31" i="1"/>
  <c r="J31" i="1"/>
  <c r="G31" i="1"/>
  <c r="F31" i="1"/>
  <c r="D31" i="1"/>
  <c r="L30" i="1"/>
  <c r="J30" i="1"/>
  <c r="G30" i="1"/>
  <c r="F30" i="1"/>
  <c r="D30" i="1"/>
  <c r="L29" i="1"/>
  <c r="J29" i="1"/>
  <c r="G29" i="1"/>
  <c r="F29" i="1"/>
  <c r="D29" i="1"/>
  <c r="L28" i="1"/>
  <c r="J28" i="1"/>
  <c r="G28" i="1"/>
  <c r="F28" i="1"/>
  <c r="D28" i="1"/>
  <c r="L26" i="1"/>
  <c r="J26" i="1"/>
  <c r="G26" i="1"/>
  <c r="F26" i="1"/>
  <c r="D26" i="1"/>
  <c r="L25" i="1"/>
  <c r="J25" i="1"/>
  <c r="G25" i="1"/>
  <c r="F25" i="1"/>
  <c r="D25" i="1"/>
  <c r="L24" i="1"/>
  <c r="J24" i="1"/>
  <c r="G24" i="1"/>
  <c r="F24" i="1"/>
  <c r="D24" i="1"/>
  <c r="L23" i="1"/>
  <c r="J23" i="1"/>
  <c r="G23" i="1"/>
  <c r="F23" i="1"/>
  <c r="D23" i="1"/>
  <c r="L21" i="1"/>
  <c r="J21" i="1"/>
  <c r="G21" i="1"/>
  <c r="F21" i="1"/>
  <c r="D21" i="1"/>
  <c r="L20" i="1"/>
  <c r="J20" i="1"/>
  <c r="G20" i="1"/>
  <c r="F20" i="1"/>
  <c r="D20" i="1"/>
  <c r="L19" i="1"/>
  <c r="J19" i="1"/>
  <c r="G19" i="1"/>
  <c r="F19" i="1"/>
  <c r="D19" i="1"/>
  <c r="L18" i="1"/>
  <c r="J18" i="1"/>
  <c r="G18" i="1"/>
  <c r="F18" i="1"/>
  <c r="D18" i="1"/>
  <c r="L10" i="1"/>
</calcChain>
</file>

<file path=xl/sharedStrings.xml><?xml version="1.0" encoding="utf-8"?>
<sst xmlns="http://schemas.openxmlformats.org/spreadsheetml/2006/main" count="490" uniqueCount="197">
  <si>
    <t>Hockeyverband Baden-Württemberg</t>
  </si>
  <si>
    <t>Saison:</t>
  </si>
  <si>
    <t>Feld</t>
  </si>
  <si>
    <t>24/25</t>
  </si>
  <si>
    <t>1. Verbandsliga</t>
  </si>
  <si>
    <t>Herren</t>
  </si>
  <si>
    <t>Datum:</t>
  </si>
  <si>
    <t>Version: 1.0</t>
  </si>
  <si>
    <t>Staffelleiter:</t>
  </si>
  <si>
    <t>Daniel Gruss</t>
  </si>
  <si>
    <t>Verein</t>
  </si>
  <si>
    <t>Abkürzung</t>
  </si>
  <si>
    <t>Email</t>
  </si>
  <si>
    <t>Name</t>
  </si>
  <si>
    <t>Handy</t>
  </si>
  <si>
    <t>Spielzeiten:</t>
  </si>
  <si>
    <t>Teilnehmer:</t>
  </si>
  <si>
    <t>HC Suebia Aalen</t>
  </si>
  <si>
    <t>J6</t>
  </si>
  <si>
    <t>HCSA</t>
  </si>
  <si>
    <t>stefan.groeninger@hockey-aalen.de</t>
  </si>
  <si>
    <t>Stefan Gröninger</t>
  </si>
  <si>
    <t>0173/7073637</t>
  </si>
  <si>
    <t>HC Lahr</t>
  </si>
  <si>
    <t>J7</t>
  </si>
  <si>
    <t>HCLA</t>
  </si>
  <si>
    <t>jochen.bornemann@hc-lahr.de</t>
  </si>
  <si>
    <t>Jochen Bornemann</t>
  </si>
  <si>
    <t>0176 10056120</t>
  </si>
  <si>
    <t>Modus:</t>
  </si>
  <si>
    <t>TSV Mannheim Hockey III</t>
  </si>
  <si>
    <t>J8</t>
  </si>
  <si>
    <t>TSVMH III</t>
  </si>
  <si>
    <t>spielbetrieb@tsvmh.de</t>
  </si>
  <si>
    <t>HC Ludwigsburg III</t>
  </si>
  <si>
    <t>J9</t>
  </si>
  <si>
    <t>HCLB III</t>
  </si>
  <si>
    <t>schaeuble@hc-ludwigsburg.de</t>
  </si>
  <si>
    <t>Felix Schäuble</t>
  </si>
  <si>
    <t>HC Heidelberg II</t>
  </si>
  <si>
    <t>J10</t>
  </si>
  <si>
    <t>sportwart@hc-heidelberg.de</t>
  </si>
  <si>
    <t>Christoph Sambel</t>
  </si>
  <si>
    <t>0173 4906070</t>
  </si>
  <si>
    <t>TSV Ludwigsburg</t>
  </si>
  <si>
    <t>J11</t>
  </si>
  <si>
    <t>TSVLB</t>
  </si>
  <si>
    <t>proske70@freenet.de</t>
  </si>
  <si>
    <t>Stephan Veigel</t>
  </si>
  <si>
    <t>01624309171</t>
  </si>
  <si>
    <t>Mannheimer HC III</t>
  </si>
  <si>
    <t>J12</t>
  </si>
  <si>
    <t>MHC III</t>
  </si>
  <si>
    <t>eike.voss@mhc1907.de</t>
  </si>
  <si>
    <t>Eike Voss</t>
  </si>
  <si>
    <t>TC RW Tuttlingen</t>
  </si>
  <si>
    <t>J13</t>
  </si>
  <si>
    <t>TCRWT</t>
  </si>
  <si>
    <t>vorstand.hockey@tc-rw-tuttlingen.de</t>
  </si>
  <si>
    <t>Magnus Pinnekamp</t>
  </si>
  <si>
    <t>017621400162</t>
  </si>
  <si>
    <t>Nr.</t>
  </si>
  <si>
    <t>ST</t>
  </si>
  <si>
    <t>ZR</t>
  </si>
  <si>
    <t>Datum A</t>
  </si>
  <si>
    <t>Datum V</t>
  </si>
  <si>
    <t>Uhrzeit</t>
  </si>
  <si>
    <t>Datum W</t>
  </si>
  <si>
    <t>Spielpaarungen</t>
  </si>
  <si>
    <t>Bestätigt Erstgenannt</t>
  </si>
  <si>
    <t>Bestätigt Zweitgenannt</t>
  </si>
  <si>
    <t>Bemerkung</t>
  </si>
  <si>
    <t>FG</t>
  </si>
  <si>
    <t>Ergebnis</t>
  </si>
  <si>
    <t>1. Spieltag</t>
  </si>
  <si>
    <t>21./22. September 2024</t>
  </si>
  <si>
    <t>Bitte nur Vor und Nachnamen beim Bestätigen eintragen</t>
  </si>
  <si>
    <t>VH1</t>
  </si>
  <si>
    <t>-</t>
  </si>
  <si>
    <t>:</t>
  </si>
  <si>
    <t>VH2</t>
  </si>
  <si>
    <t>14.45</t>
  </si>
  <si>
    <t>Eike Voß</t>
  </si>
  <si>
    <t>VH3</t>
  </si>
  <si>
    <t>17.00</t>
  </si>
  <si>
    <t>VH4</t>
  </si>
  <si>
    <t>2. Spieltag</t>
  </si>
  <si>
    <t>28./29. September 2024</t>
  </si>
  <si>
    <t>VH5</t>
  </si>
  <si>
    <t>12.00</t>
  </si>
  <si>
    <t>SüdQuali Ok für uns</t>
  </si>
  <si>
    <t>VH6</t>
  </si>
  <si>
    <t>VH7</t>
  </si>
  <si>
    <t>VH8</t>
  </si>
  <si>
    <t>11.00</t>
  </si>
  <si>
    <t xml:space="preserve"> Magnus Pinnekamp </t>
  </si>
  <si>
    <t>3. Spieltag</t>
  </si>
  <si>
    <t>05./06. Oktober 2024</t>
  </si>
  <si>
    <t>VH9</t>
  </si>
  <si>
    <t>17.30</t>
  </si>
  <si>
    <t>VH10</t>
  </si>
  <si>
    <t>VH11</t>
  </si>
  <si>
    <t>Carlos Gomes</t>
  </si>
  <si>
    <t>bitte  11.05.25</t>
  </si>
  <si>
    <t>genehmigt Gruss</t>
  </si>
  <si>
    <t>VH12</t>
  </si>
  <si>
    <t>Bitte So, 6.10</t>
  </si>
  <si>
    <t>4. Spieltag</t>
  </si>
  <si>
    <t>12./13. Oktober 2024</t>
  </si>
  <si>
    <t>VH13</t>
  </si>
  <si>
    <t xml:space="preserve">Magnus Pinnekamp </t>
  </si>
  <si>
    <t>ZR ok für uns</t>
  </si>
  <si>
    <t>VH14</t>
  </si>
  <si>
    <t>VH15</t>
  </si>
  <si>
    <t xml:space="preserve">ok 12.Okt 18.00 </t>
  </si>
  <si>
    <t>VH16</t>
  </si>
  <si>
    <t>5. Spieltag</t>
  </si>
  <si>
    <t>19./20. Oktober 2024</t>
  </si>
  <si>
    <t>VH17</t>
  </si>
  <si>
    <t>Bitte Sa, 19.10</t>
  </si>
  <si>
    <t>VH18</t>
  </si>
  <si>
    <t>VH19</t>
  </si>
  <si>
    <t>15.00</t>
  </si>
  <si>
    <t>ER ok für uns</t>
  </si>
  <si>
    <t>VH20</t>
  </si>
  <si>
    <t>6. Spieltag</t>
  </si>
  <si>
    <t>03./04. Mai 2025</t>
  </si>
  <si>
    <t>VH21</t>
  </si>
  <si>
    <t>VH22</t>
  </si>
  <si>
    <t>VH23</t>
  </si>
  <si>
    <t>VH24</t>
  </si>
  <si>
    <t xml:space="preserve">Eike Voß </t>
  </si>
  <si>
    <t>7. Spieltag</t>
  </si>
  <si>
    <t>10./11. Mai 2025</t>
  </si>
  <si>
    <t>VH25</t>
  </si>
  <si>
    <t>14.00</t>
  </si>
  <si>
    <t>wenn möglich bitte So., den 11.5.</t>
  </si>
  <si>
    <t>VH26</t>
  </si>
  <si>
    <t>VH27</t>
  </si>
  <si>
    <t>VH28</t>
  </si>
  <si>
    <t>8. Spieltag</t>
  </si>
  <si>
    <t>17./18. Mai 2025</t>
  </si>
  <si>
    <t>VH29</t>
  </si>
  <si>
    <t>VH30</t>
  </si>
  <si>
    <t>VH31</t>
  </si>
  <si>
    <t>VH32</t>
  </si>
  <si>
    <t>9. Spieltag</t>
  </si>
  <si>
    <t>24./25. Mai 2025</t>
  </si>
  <si>
    <t>VH33</t>
  </si>
  <si>
    <t>VH34</t>
  </si>
  <si>
    <t>VH35</t>
  </si>
  <si>
    <t>VH36</t>
  </si>
  <si>
    <t>10. Spieltag</t>
  </si>
  <si>
    <t>31.05./01.06. 2025 (Final 4)</t>
  </si>
  <si>
    <t>VH37</t>
  </si>
  <si>
    <t>Feiertag vor Final Four</t>
  </si>
  <si>
    <t>VH38</t>
  </si>
  <si>
    <t>VH39</t>
  </si>
  <si>
    <t xml:space="preserve"> </t>
  </si>
  <si>
    <t>Vh40</t>
  </si>
  <si>
    <t>11. Spieltag</t>
  </si>
  <si>
    <t>28./29. Juni 2025</t>
  </si>
  <si>
    <t>VH41</t>
  </si>
  <si>
    <t>Trainer möchte Sonntag</t>
  </si>
  <si>
    <t>VH42</t>
  </si>
  <si>
    <t>VH43</t>
  </si>
  <si>
    <t>bitte So, 29.06</t>
  </si>
  <si>
    <t>VH44</t>
  </si>
  <si>
    <t>12. Spieltag</t>
  </si>
  <si>
    <t>05./06. Juli 2025</t>
  </si>
  <si>
    <t>VH45</t>
  </si>
  <si>
    <t>VH46</t>
  </si>
  <si>
    <t>VH47</t>
  </si>
  <si>
    <t>VH48</t>
  </si>
  <si>
    <t>13. Spieltag</t>
  </si>
  <si>
    <t>12./13. Juli 2025</t>
  </si>
  <si>
    <t>VH49</t>
  </si>
  <si>
    <t>VH50</t>
  </si>
  <si>
    <t>VH51</t>
  </si>
  <si>
    <t>VH52</t>
  </si>
  <si>
    <t>14. Spieltag</t>
  </si>
  <si>
    <t>VH53</t>
  </si>
  <si>
    <t>VH54</t>
  </si>
  <si>
    <t>VH55</t>
  </si>
  <si>
    <t>VH56</t>
  </si>
  <si>
    <t>Datum Ansetzung</t>
  </si>
  <si>
    <t>Datum Vereinbart</t>
  </si>
  <si>
    <t>Datum Wunsch</t>
  </si>
  <si>
    <t>nur die grauen Felder können ausgefüllt werden</t>
  </si>
  <si>
    <t>Wolfram Proske</t>
  </si>
  <si>
    <t>UZ</t>
  </si>
  <si>
    <t>Zeitraum 1</t>
  </si>
  <si>
    <t>Zeitraum 2</t>
  </si>
  <si>
    <t>Sperrtermine</t>
  </si>
  <si>
    <t>Südquali</t>
  </si>
  <si>
    <t>ZWR DHB</t>
  </si>
  <si>
    <t>DM DHB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</si>
</sst>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d&quot; &quot;d&quot;. &quot;mmm&quot; &quot;"/>
    <numFmt numFmtId="165" formatCode="dd\.mm\.yyyy"/>
    <numFmt numFmtId="166" formatCode="ddd\ dd\.\ mmm"/>
    <numFmt numFmtId="167" formatCode="dddd&quot;, &quot;d&quot;. &quot;mmmm&quot; &quot;yyyy"/>
    <numFmt numFmtId="168" formatCode="ddd&quot;, &quot;d&quot;. &quot;mmm&quot; &quot;"/>
    <numFmt numFmtId="169" formatCode="d\.m"/>
    <numFmt numFmtId="170" formatCode="d\.\ mmmm\ yyyy"/>
  </numFmts>
  <fonts count="16">
    <font>
      <sz val="10"/>
      <color rgb="FF000000"/>
      <name val="Arial"/>
      <scheme val="minor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10"/>
      <color theme="1"/>
      <name val="Arial"/>
      <scheme val="minor"/>
    </font>
    <font>
      <b/>
      <i/>
      <sz val="10"/>
      <color theme="1"/>
      <name val="Arial"/>
    </font>
    <font>
      <i/>
      <sz val="10"/>
      <color theme="1"/>
      <name val="Arial"/>
    </font>
    <font>
      <sz val="10"/>
      <color rgb="FFD9D9D9"/>
      <name val="Arial"/>
    </font>
    <font>
      <sz val="10"/>
      <color rgb="FFD9D9D9"/>
      <name val="Arial"/>
      <scheme val="minor"/>
    </font>
    <font>
      <sz val="10"/>
      <color rgb="FF000000"/>
      <name val="Arial"/>
    </font>
    <font>
      <sz val="8"/>
      <color theme="1"/>
      <name val="Arial"/>
    </font>
    <font>
      <b/>
      <sz val="10"/>
      <color rgb="FF000000"/>
      <name val="Arial"/>
    </font>
    <font>
      <sz val="10"/>
      <color rgb="FF636365"/>
      <name val="&quot;Helvetica Neue&quot;"/>
    </font>
    <font>
      <sz val="9"/>
      <color rgb="FF1F1F1F"/>
      <name val="&quot;Google Sans&quot;"/>
    </font>
    <font>
      <b/>
      <sz val="10"/>
      <color theme="1"/>
      <name val="Arial"/>
      <scheme val="minor"/>
    </font>
    <font>
      <sz val="10"/>
      <color rgb="FFFFFFFF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  <fill>
      <patternFill patternType="solid">
        <fgColor theme="4"/>
        <bgColor theme="4"/>
      </patternFill>
    </fill>
  </fills>
  <borders count="3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4" xfId="0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165" fontId="1" fillId="0" borderId="5" xfId="0" applyNumberFormat="1" applyFont="1" applyBorder="1"/>
    <xf numFmtId="0" fontId="4" fillId="0" borderId="0" xfId="0" applyFont="1"/>
    <xf numFmtId="0" fontId="1" fillId="0" borderId="5" xfId="0" applyFont="1" applyBorder="1"/>
    <xf numFmtId="0" fontId="5" fillId="0" borderId="0" xfId="0" applyFont="1" applyAlignment="1">
      <alignment horizontal="right"/>
    </xf>
    <xf numFmtId="0" fontId="6" fillId="2" borderId="0" xfId="0" applyFont="1" applyFill="1"/>
    <xf numFmtId="0" fontId="7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49" fontId="9" fillId="3" borderId="0" xfId="0" applyNumberFormat="1" applyFont="1" applyFill="1" applyAlignment="1">
      <alignment horizontal="left"/>
    </xf>
    <xf numFmtId="0" fontId="1" fillId="0" borderId="6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6" fontId="1" fillId="0" borderId="19" xfId="0" applyNumberFormat="1" applyFont="1" applyBorder="1" applyAlignment="1">
      <alignment horizontal="center"/>
    </xf>
    <xf numFmtId="164" fontId="1" fillId="4" borderId="19" xfId="0" applyNumberFormat="1" applyFont="1" applyFill="1" applyBorder="1" applyAlignment="1">
      <alignment horizontal="center"/>
    </xf>
    <xf numFmtId="20" fontId="1" fillId="4" borderId="19" xfId="0" applyNumberFormat="1" applyFont="1" applyFill="1" applyBorder="1" applyAlignment="1">
      <alignment horizontal="center"/>
    </xf>
    <xf numFmtId="164" fontId="1" fillId="3" borderId="19" xfId="0" applyNumberFormat="1" applyFont="1" applyFill="1" applyBorder="1" applyAlignment="1">
      <alignment horizontal="center"/>
    </xf>
    <xf numFmtId="20" fontId="1" fillId="3" borderId="19" xfId="0" applyNumberFormat="1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66" fontId="1" fillId="0" borderId="20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3" fillId="3" borderId="19" xfId="0" applyFont="1" applyFill="1" applyBorder="1" applyAlignment="1">
      <alignment horizontal="left"/>
    </xf>
    <xf numFmtId="0" fontId="4" fillId="3" borderId="19" xfId="0" applyFont="1" applyFill="1" applyBorder="1"/>
    <xf numFmtId="0" fontId="10" fillId="3" borderId="19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left"/>
    </xf>
    <xf numFmtId="0" fontId="12" fillId="0" borderId="0" xfId="0" applyFont="1"/>
    <xf numFmtId="0" fontId="13" fillId="3" borderId="0" xfId="0" applyFont="1" applyFill="1"/>
    <xf numFmtId="164" fontId="1" fillId="5" borderId="26" xfId="0" applyNumberFormat="1" applyFont="1" applyFill="1" applyBorder="1" applyAlignment="1">
      <alignment horizontal="center"/>
    </xf>
    <xf numFmtId="20" fontId="1" fillId="5" borderId="19" xfId="0" applyNumberFormat="1" applyFont="1" applyFill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20" fontId="1" fillId="0" borderId="19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66" fontId="1" fillId="0" borderId="29" xfId="0" applyNumberFormat="1" applyFont="1" applyBorder="1" applyAlignment="1">
      <alignment horizontal="center"/>
    </xf>
    <xf numFmtId="164" fontId="1" fillId="5" borderId="30" xfId="0" applyNumberFormat="1" applyFont="1" applyFill="1" applyBorder="1" applyAlignment="1">
      <alignment horizontal="center"/>
    </xf>
    <xf numFmtId="20" fontId="1" fillId="5" borderId="28" xfId="0" applyNumberFormat="1" applyFont="1" applyFill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20" fontId="1" fillId="0" borderId="28" xfId="0" applyNumberFormat="1" applyFont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0" borderId="29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4" fillId="0" borderId="0" xfId="0" applyFont="1"/>
    <xf numFmtId="0" fontId="4" fillId="0" borderId="32" xfId="0" applyFont="1" applyBorder="1"/>
    <xf numFmtId="0" fontId="4" fillId="6" borderId="33" xfId="0" applyFont="1" applyFill="1" applyBorder="1"/>
    <xf numFmtId="0" fontId="4" fillId="0" borderId="33" xfId="0" applyFont="1" applyBorder="1"/>
    <xf numFmtId="168" fontId="4" fillId="0" borderId="33" xfId="0" applyNumberFormat="1" applyFont="1" applyBorder="1"/>
    <xf numFmtId="168" fontId="4" fillId="0" borderId="34" xfId="0" applyNumberFormat="1" applyFont="1" applyBorder="1"/>
    <xf numFmtId="0" fontId="4" fillId="0" borderId="27" xfId="0" applyFont="1" applyBorder="1"/>
    <xf numFmtId="0" fontId="4" fillId="7" borderId="28" xfId="0" applyFont="1" applyFill="1" applyBorder="1"/>
    <xf numFmtId="0" fontId="4" fillId="0" borderId="28" xfId="0" applyFont="1" applyBorder="1"/>
    <xf numFmtId="168" fontId="4" fillId="0" borderId="28" xfId="0" applyNumberFormat="1" applyFont="1" applyBorder="1"/>
    <xf numFmtId="168" fontId="4" fillId="0" borderId="31" xfId="0" applyNumberFormat="1" applyFont="1" applyBorder="1"/>
    <xf numFmtId="0" fontId="4" fillId="3" borderId="0" xfId="0" applyFont="1" applyFill="1"/>
    <xf numFmtId="169" fontId="1" fillId="0" borderId="0" xfId="0" applyNumberFormat="1" applyFont="1"/>
    <xf numFmtId="169" fontId="4" fillId="0" borderId="0" xfId="0" applyNumberFormat="1" applyFont="1"/>
    <xf numFmtId="0" fontId="1" fillId="3" borderId="35" xfId="0" applyFont="1" applyFill="1" applyBorder="1" applyAlignment="1">
      <alignment horizontal="center"/>
    </xf>
    <xf numFmtId="164" fontId="1" fillId="4" borderId="26" xfId="0" applyNumberFormat="1" applyFont="1" applyFill="1" applyBorder="1" applyAlignment="1">
      <alignment horizontal="center"/>
    </xf>
    <xf numFmtId="20" fontId="1" fillId="3" borderId="35" xfId="0" applyNumberFormat="1" applyFont="1" applyFill="1" applyBorder="1" applyAlignment="1">
      <alignment horizontal="center"/>
    </xf>
    <xf numFmtId="164" fontId="1" fillId="3" borderId="26" xfId="0" applyNumberFormat="1" applyFont="1" applyFill="1" applyBorder="1" applyAlignment="1">
      <alignment horizontal="center"/>
    </xf>
    <xf numFmtId="20" fontId="1" fillId="3" borderId="36" xfId="0" applyNumberFormat="1" applyFont="1" applyFill="1" applyBorder="1"/>
    <xf numFmtId="169" fontId="15" fillId="0" borderId="0" xfId="0" applyNumberFormat="1" applyFont="1"/>
    <xf numFmtId="0" fontId="3" fillId="0" borderId="2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7" fontId="3" fillId="0" borderId="24" xfId="0" applyNumberFormat="1" applyFont="1" applyBorder="1" applyAlignment="1">
      <alignment horizontal="center"/>
    </xf>
    <xf numFmtId="170" fontId="3" fillId="0" borderId="16" xfId="0" applyNumberFormat="1" applyFont="1" applyBorder="1" applyAlignment="1">
      <alignment horizontal="center"/>
    </xf>
    <xf numFmtId="167" fontId="3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4" fillId="0" borderId="4" xfId="0" applyFont="1" applyBorder="1" applyAlignment="1"/>
    <xf numFmtId="0" fontId="0" fillId="0" borderId="0" xfId="0" applyAlignment="1"/>
    <xf numFmtId="0" fontId="2" fillId="0" borderId="5" xfId="0" applyFont="1" applyBorder="1" applyAlignment="1"/>
    <xf numFmtId="0" fontId="4" fillId="0" borderId="1" xfId="0" applyFont="1" applyBorder="1" applyAlignment="1"/>
    <xf numFmtId="0" fontId="3" fillId="0" borderId="0" xfId="0" applyFont="1" applyAlignment="1"/>
    <xf numFmtId="0" fontId="4" fillId="0" borderId="0" xfId="0" applyFont="1" applyAlignment="1"/>
    <xf numFmtId="0" fontId="1" fillId="3" borderId="0" xfId="0" applyFont="1" applyFill="1" applyAlignment="1"/>
    <xf numFmtId="49" fontId="1" fillId="3" borderId="0" xfId="0" applyNumberFormat="1" applyFont="1" applyFill="1"/>
    <xf numFmtId="49" fontId="1" fillId="3" borderId="0" xfId="0" applyNumberFormat="1" applyFont="1" applyFill="1" applyAlignment="1"/>
    <xf numFmtId="0" fontId="1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2" fillId="0" borderId="16" xfId="0" applyFont="1" applyBorder="1" applyAlignment="1"/>
    <xf numFmtId="0" fontId="2" fillId="0" borderId="23" xfId="0" applyFont="1" applyBorder="1" applyAlignment="1"/>
    <xf numFmtId="0" fontId="2" fillId="0" borderId="24" xfId="0" applyFont="1" applyBorder="1" applyAlignment="1"/>
    <xf numFmtId="0" fontId="2" fillId="0" borderId="17" xfId="0" applyFont="1" applyBorder="1" applyAlignment="1"/>
    <xf numFmtId="0" fontId="2" fillId="0" borderId="25" xfId="0" applyFont="1" applyBorder="1" applyAlignment="1"/>
  </cellXfs>
  <cellStyles count="1">
    <cellStyle name="Standard" xfId="0" builtinId="0"/>
  </cellStyles>
  <dxfs count="20">
    <dxf>
      <fill>
        <patternFill patternType="solid">
          <fgColor rgb="FF4A86E8"/>
          <bgColor rgb="FF4A86E8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0000"/>
    <outlinePr summaryBelow="0" summaryRight="0"/>
    <pageSetUpPr fitToPage="1"/>
  </sheetPr>
  <dimension ref="A1:AF94"/>
  <sheetViews>
    <sheetView tabSelected="1" workbookViewId="0"/>
  </sheetViews>
  <sheetFormatPr defaultColWidth="12.5703125" defaultRowHeight="15.75" customHeight="1"/>
  <cols>
    <col min="1" max="1" width="2" customWidth="1"/>
    <col min="2" max="2" width="5.7109375" customWidth="1"/>
    <col min="3" max="4" width="3.28515625" customWidth="1"/>
    <col min="5" max="6" width="10.7109375" customWidth="1"/>
    <col min="7" max="7" width="7.5703125" customWidth="1"/>
    <col min="8" max="8" width="10.7109375" customWidth="1"/>
    <col min="9" max="9" width="6.42578125" customWidth="1"/>
    <col min="10" max="10" width="25.140625" customWidth="1"/>
    <col min="11" max="11" width="2.5703125" customWidth="1"/>
    <col min="12" max="12" width="25.140625" customWidth="1"/>
    <col min="13" max="15" width="18.85546875" customWidth="1"/>
    <col min="16" max="16" width="3.28515625" customWidth="1"/>
    <col min="17" max="17" width="10.7109375" customWidth="1"/>
    <col min="18" max="18" width="2" customWidth="1"/>
    <col min="26" max="26" width="19.28515625" customWidth="1"/>
  </cols>
  <sheetData>
    <row r="1" spans="1:32">
      <c r="A1" s="96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8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2"/>
      <c r="B2" s="3" t="s">
        <v>0</v>
      </c>
      <c r="C2" s="3"/>
      <c r="D2" s="3"/>
      <c r="E2" s="3"/>
      <c r="F2" s="3"/>
      <c r="G2" s="4" t="s">
        <v>1</v>
      </c>
      <c r="H2" s="5" t="s">
        <v>2</v>
      </c>
      <c r="I2" s="6" t="s">
        <v>3</v>
      </c>
      <c r="J2" s="4" t="s">
        <v>4</v>
      </c>
      <c r="L2" s="6" t="s">
        <v>5</v>
      </c>
      <c r="M2" s="4" t="s">
        <v>6</v>
      </c>
      <c r="N2" s="7">
        <v>45495</v>
      </c>
      <c r="O2" s="3" t="s">
        <v>7</v>
      </c>
      <c r="P2" s="3"/>
      <c r="Q2" s="3"/>
      <c r="R2" s="8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102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8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>
      <c r="A5" s="2"/>
      <c r="B5" s="103" t="s">
        <v>8</v>
      </c>
      <c r="C5" s="100"/>
      <c r="D5" s="100"/>
      <c r="E5" s="3"/>
      <c r="F5" s="104" t="s">
        <v>9</v>
      </c>
      <c r="G5" s="100"/>
      <c r="H5" s="100"/>
      <c r="I5" s="100"/>
      <c r="J5" s="1" t="s">
        <v>10</v>
      </c>
      <c r="K5" s="1"/>
      <c r="L5" s="3" t="s">
        <v>11</v>
      </c>
      <c r="M5" s="103" t="s">
        <v>12</v>
      </c>
      <c r="N5" s="100"/>
      <c r="O5" s="3" t="s">
        <v>13</v>
      </c>
      <c r="P5" s="103" t="s">
        <v>14</v>
      </c>
      <c r="Q5" s="100"/>
      <c r="R5" s="10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>
      <c r="A6" s="2"/>
      <c r="B6" s="103" t="s">
        <v>15</v>
      </c>
      <c r="C6" s="100"/>
      <c r="D6" s="100"/>
      <c r="E6" s="1"/>
      <c r="F6" s="11" t="s">
        <v>16</v>
      </c>
      <c r="G6" s="5">
        <v>8</v>
      </c>
      <c r="H6" s="5"/>
      <c r="I6" s="1">
        <v>1</v>
      </c>
      <c r="J6" s="12" t="s">
        <v>17</v>
      </c>
      <c r="K6" s="13" t="s">
        <v>18</v>
      </c>
      <c r="L6" s="14" t="s">
        <v>19</v>
      </c>
      <c r="M6" s="105" t="s">
        <v>20</v>
      </c>
      <c r="N6" s="100"/>
      <c r="O6" s="106" t="s">
        <v>21</v>
      </c>
      <c r="P6" s="107" t="s">
        <v>22</v>
      </c>
      <c r="Q6" s="100"/>
      <c r="R6" s="10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>
      <c r="A7" s="2"/>
      <c r="B7" s="103"/>
      <c r="C7" s="100"/>
      <c r="D7" s="100"/>
      <c r="E7" s="3"/>
      <c r="F7" s="1"/>
      <c r="G7" s="1"/>
      <c r="H7" s="1"/>
      <c r="I7" s="1">
        <v>2</v>
      </c>
      <c r="J7" s="14" t="s">
        <v>23</v>
      </c>
      <c r="K7" s="13" t="s">
        <v>24</v>
      </c>
      <c r="L7" s="14" t="s">
        <v>25</v>
      </c>
      <c r="M7" s="105" t="s">
        <v>26</v>
      </c>
      <c r="N7" s="100"/>
      <c r="O7" s="106" t="s">
        <v>27</v>
      </c>
      <c r="P7" s="107" t="s">
        <v>28</v>
      </c>
      <c r="Q7" s="100"/>
      <c r="R7" s="10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2"/>
      <c r="B8" s="103" t="s">
        <v>29</v>
      </c>
      <c r="C8" s="100"/>
      <c r="D8" s="100"/>
      <c r="F8" s="1"/>
      <c r="G8" s="1"/>
      <c r="H8" s="1"/>
      <c r="I8" s="1">
        <v>3</v>
      </c>
      <c r="J8" s="14" t="s">
        <v>30</v>
      </c>
      <c r="K8" s="15" t="s">
        <v>31</v>
      </c>
      <c r="L8" s="1" t="s">
        <v>32</v>
      </c>
      <c r="M8" s="105" t="s">
        <v>33</v>
      </c>
      <c r="N8" s="100"/>
      <c r="O8" s="106"/>
      <c r="P8" s="107"/>
      <c r="Q8" s="100"/>
      <c r="R8" s="10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2"/>
      <c r="B9" s="3"/>
      <c r="C9" s="3"/>
      <c r="D9" s="3"/>
      <c r="F9" s="1"/>
      <c r="G9" s="1"/>
      <c r="H9" s="1"/>
      <c r="I9" s="1">
        <v>4</v>
      </c>
      <c r="J9" s="14" t="s">
        <v>34</v>
      </c>
      <c r="K9" s="13" t="s">
        <v>35</v>
      </c>
      <c r="L9" s="1" t="s">
        <v>36</v>
      </c>
      <c r="M9" s="105" t="s">
        <v>37</v>
      </c>
      <c r="N9" s="100"/>
      <c r="O9" s="106" t="s">
        <v>38</v>
      </c>
      <c r="P9" s="107"/>
      <c r="Q9" s="100"/>
      <c r="R9" s="10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>
      <c r="A10" s="2"/>
      <c r="B10" s="3"/>
      <c r="C10" s="3"/>
      <c r="D10" s="3"/>
      <c r="F10" s="1"/>
      <c r="G10" s="1"/>
      <c r="H10" s="1"/>
      <c r="I10" s="1">
        <v>5</v>
      </c>
      <c r="J10" s="14" t="s">
        <v>39</v>
      </c>
      <c r="K10" s="13" t="s">
        <v>40</v>
      </c>
      <c r="L10" s="1" t="str">
        <f>J7</f>
        <v>HC Lahr</v>
      </c>
      <c r="M10" s="105" t="s">
        <v>41</v>
      </c>
      <c r="N10" s="100"/>
      <c r="O10" s="106" t="s">
        <v>42</v>
      </c>
      <c r="P10" s="16" t="s">
        <v>43</v>
      </c>
      <c r="Q10" s="106"/>
      <c r="R10" s="10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2"/>
      <c r="B11" s="3"/>
      <c r="C11" s="3"/>
      <c r="D11" s="3"/>
      <c r="F11" s="1"/>
      <c r="G11" s="1"/>
      <c r="H11" s="1"/>
      <c r="I11" s="1">
        <v>6</v>
      </c>
      <c r="J11" s="14" t="s">
        <v>44</v>
      </c>
      <c r="K11" s="13" t="s">
        <v>45</v>
      </c>
      <c r="L11" s="1" t="s">
        <v>46</v>
      </c>
      <c r="M11" s="105" t="s">
        <v>47</v>
      </c>
      <c r="N11" s="100"/>
      <c r="O11" s="106" t="s">
        <v>48</v>
      </c>
      <c r="P11" s="107" t="s">
        <v>49</v>
      </c>
      <c r="Q11" s="100"/>
      <c r="R11" s="10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2"/>
      <c r="B12" s="3"/>
      <c r="C12" s="3"/>
      <c r="D12" s="3"/>
      <c r="F12" s="1"/>
      <c r="G12" s="1"/>
      <c r="H12" s="1"/>
      <c r="I12" s="1">
        <v>7</v>
      </c>
      <c r="J12" s="14" t="s">
        <v>50</v>
      </c>
      <c r="K12" s="13" t="s">
        <v>51</v>
      </c>
      <c r="L12" s="1" t="s">
        <v>52</v>
      </c>
      <c r="M12" s="105" t="s">
        <v>53</v>
      </c>
      <c r="N12" s="100"/>
      <c r="O12" s="106" t="s">
        <v>54</v>
      </c>
      <c r="P12" s="107"/>
      <c r="Q12" s="100"/>
      <c r="R12" s="10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2"/>
      <c r="B13" s="103"/>
      <c r="C13" s="100"/>
      <c r="D13" s="100"/>
      <c r="F13" s="1"/>
      <c r="G13" s="1"/>
      <c r="H13" s="1"/>
      <c r="I13" s="1">
        <v>8</v>
      </c>
      <c r="J13" s="14" t="s">
        <v>55</v>
      </c>
      <c r="K13" s="13" t="s">
        <v>56</v>
      </c>
      <c r="L13" s="1" t="s">
        <v>57</v>
      </c>
      <c r="M13" s="105" t="s">
        <v>58</v>
      </c>
      <c r="N13" s="100"/>
      <c r="O13" s="106" t="s">
        <v>59</v>
      </c>
      <c r="P13" s="107" t="s">
        <v>60</v>
      </c>
      <c r="Q13" s="100"/>
      <c r="R13" s="10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108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10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99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1"/>
      <c r="S15" s="1"/>
    </row>
    <row r="16" spans="1:32">
      <c r="A16" s="2"/>
      <c r="B16" s="18" t="s">
        <v>61</v>
      </c>
      <c r="C16" s="19" t="s">
        <v>62</v>
      </c>
      <c r="D16" s="19" t="s">
        <v>63</v>
      </c>
      <c r="E16" s="19" t="s">
        <v>64</v>
      </c>
      <c r="F16" s="19" t="s">
        <v>65</v>
      </c>
      <c r="G16" s="19" t="s">
        <v>66</v>
      </c>
      <c r="H16" s="19" t="s">
        <v>67</v>
      </c>
      <c r="I16" s="19" t="s">
        <v>66</v>
      </c>
      <c r="J16" s="89" t="s">
        <v>68</v>
      </c>
      <c r="K16" s="111"/>
      <c r="L16" s="112"/>
      <c r="M16" s="19" t="s">
        <v>69</v>
      </c>
      <c r="N16" s="19" t="s">
        <v>70</v>
      </c>
      <c r="O16" s="20" t="s">
        <v>71</v>
      </c>
      <c r="P16" s="20" t="s">
        <v>72</v>
      </c>
      <c r="Q16" s="21" t="s">
        <v>73</v>
      </c>
      <c r="R16" s="10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2"/>
      <c r="B17" s="90" t="s">
        <v>74</v>
      </c>
      <c r="C17" s="113"/>
      <c r="D17" s="113"/>
      <c r="E17" s="113"/>
      <c r="F17" s="113"/>
      <c r="G17" s="113"/>
      <c r="H17" s="22"/>
      <c r="I17" s="22"/>
      <c r="J17" s="91" t="s">
        <v>75</v>
      </c>
      <c r="K17" s="113"/>
      <c r="L17" s="113"/>
      <c r="M17" s="91" t="s">
        <v>76</v>
      </c>
      <c r="N17" s="113"/>
      <c r="O17" s="113"/>
      <c r="P17" s="22"/>
      <c r="Q17" s="23"/>
      <c r="R17" s="10"/>
      <c r="S17" s="1"/>
      <c r="T17" s="1"/>
      <c r="U17" s="24"/>
      <c r="V17" s="25"/>
      <c r="W17" s="26"/>
      <c r="X17" s="24"/>
      <c r="Y17" s="24"/>
      <c r="Z17" s="27"/>
      <c r="AA17" s="28"/>
      <c r="AB17" s="28"/>
      <c r="AC17" s="1"/>
      <c r="AD17" s="24"/>
      <c r="AE17" s="1"/>
      <c r="AF17" s="1"/>
    </row>
    <row r="18" spans="1:32">
      <c r="A18" s="2"/>
      <c r="B18" s="29" t="s">
        <v>77</v>
      </c>
      <c r="C18" s="30">
        <v>1</v>
      </c>
      <c r="D18" s="30">
        <f>IF(E18=""," ", IF(E18&gt;=Info!C$1,IF(E18&lt;=Info!D$1,1,IF(E18&gt;=Info!C$2,IF(E18&lt;=Info!D$2,2,3),3)),3))</f>
        <v>1</v>
      </c>
      <c r="E18" s="31">
        <v>45556</v>
      </c>
      <c r="F18" s="32" t="str">
        <f>IF(P18="",IF(H18="","",IF(H18=VLOOKUP(H18,Sperrtermine4,1),"Sperrdatum",IF(D18=1, IF(H18&gt;=Info!C$1,IF(H18&lt;=Info!D$1,IF(N18="","",IF(M18="","",H18)),"Zeitraum"),"Zeitraum"),IF(D18=2, IF(H18&gt;=Info!C$2,IF(H18&lt;=Info!D$2,IF(N18="","",IF(M18="","",H18)),"Zeitraum"),"Zeitraum"),IF(N18="","",IF(M18="","",H18)))))),IF(N18="","",IF(M18="","",H18)))</f>
        <v/>
      </c>
      <c r="G18" s="33" t="str">
        <f>IF(F18="Sperrdatum",VLOOKUP(H18,Sperrtermine4,2),IF(F18="Zeitraum",IF(D18=3,"ZR3",IF(D18=2,"ZR2","ZR1")),IF(N18="","",IF(M18="","",I18))))</f>
        <v/>
      </c>
      <c r="H18" s="34">
        <v>45556</v>
      </c>
      <c r="I18" s="35">
        <v>0.72916666666666663</v>
      </c>
      <c r="J18" s="30" t="str">
        <f>J7</f>
        <v>HC Lahr</v>
      </c>
      <c r="K18" s="30" t="s">
        <v>78</v>
      </c>
      <c r="L18" s="30" t="str">
        <f>J8</f>
        <v>TSV Mannheim Hockey III</v>
      </c>
      <c r="M18" s="36" t="s">
        <v>27</v>
      </c>
      <c r="N18" s="36"/>
      <c r="O18" s="37"/>
      <c r="P18" s="38"/>
      <c r="Q18" s="39" t="s">
        <v>79</v>
      </c>
      <c r="R18" s="10"/>
      <c r="S18" s="1"/>
      <c r="T18" s="1"/>
      <c r="U18" s="24"/>
      <c r="V18" s="25"/>
      <c r="W18" s="26"/>
      <c r="X18" s="24"/>
      <c r="Y18" s="24"/>
      <c r="Z18" s="27"/>
      <c r="AA18" s="28"/>
      <c r="AB18" s="28"/>
      <c r="AC18" s="1"/>
      <c r="AD18" s="24"/>
      <c r="AE18" s="1"/>
      <c r="AF18" s="1"/>
    </row>
    <row r="19" spans="1:32">
      <c r="A19" s="2"/>
      <c r="B19" s="29" t="s">
        <v>80</v>
      </c>
      <c r="C19" s="30">
        <v>1</v>
      </c>
      <c r="D19" s="30">
        <f>IF(E19=""," ", IF(E19&gt;=Info!C$1,IF(E19&lt;=Info!D$1,1,IF(E19&gt;=Info!C$2,IF(E19&lt;=Info!D$2,2,3),3)),3))</f>
        <v>1</v>
      </c>
      <c r="E19" s="40">
        <v>45556</v>
      </c>
      <c r="F19" s="32">
        <f>IF(P19="",IF(H19="","",IF(H19=VLOOKUP(H19,Sperrtermine4,1),"Sperrdatum",IF(D19=1, IF(H19&gt;=Info!C$1,IF(H19&lt;=Info!D$1,IF(N19="","",IF(M19="","",H19)),"Zeitraum"),"Zeitraum"),IF(D19=2, IF(H19&gt;=Info!C$2,IF(H19&lt;=Info!D$2,IF(N19="","",IF(M19="","",H19)),"Zeitraum"),"Zeitraum"),IF(N19="","",IF(M19="","",H19)))))),IF(N19="","",IF(M19="","",H19)))</f>
        <v>45556</v>
      </c>
      <c r="G19" s="33" t="str">
        <f>IF(F19="Sperrdatum",VLOOKUP(H19,Sperrtermine4,2),IF(F19="Zeitraum",IF(D19=3,"ZR3",IF(D19=2,"ZR2","ZR1")),IF(N19="","",IF(M19="","",I19))))</f>
        <v>14.45</v>
      </c>
      <c r="H19" s="34">
        <v>45556</v>
      </c>
      <c r="I19" s="36" t="s">
        <v>81</v>
      </c>
      <c r="J19" s="30" t="str">
        <f>J12</f>
        <v>Mannheimer HC III</v>
      </c>
      <c r="K19" s="30" t="s">
        <v>78</v>
      </c>
      <c r="L19" s="30" t="str">
        <f>J10</f>
        <v>HC Heidelberg II</v>
      </c>
      <c r="M19" s="36" t="s">
        <v>82</v>
      </c>
      <c r="N19" s="36" t="s">
        <v>42</v>
      </c>
      <c r="O19" s="37"/>
      <c r="P19" s="38"/>
      <c r="Q19" s="39" t="s">
        <v>79</v>
      </c>
      <c r="R19" s="10"/>
      <c r="S19" s="1"/>
      <c r="T19" s="1"/>
      <c r="U19" s="24"/>
      <c r="V19" s="25"/>
      <c r="W19" s="26"/>
      <c r="X19" s="24"/>
      <c r="Y19" s="24"/>
      <c r="Z19" s="27"/>
      <c r="AA19" s="28"/>
      <c r="AB19" s="28"/>
      <c r="AC19" s="1"/>
      <c r="AD19" s="24"/>
      <c r="AE19" s="1"/>
      <c r="AF19" s="1"/>
    </row>
    <row r="20" spans="1:32">
      <c r="A20" s="2"/>
      <c r="B20" s="29" t="s">
        <v>83</v>
      </c>
      <c r="C20" s="30">
        <v>1</v>
      </c>
      <c r="D20" s="30">
        <f>IF(E20=""," ", IF(E20&gt;=Info!C$1,IF(E20&lt;=Info!D$1,1,IF(E20&gt;=Info!C$2,IF(E20&lt;=Info!D$2,2,3),3)),3))</f>
        <v>1</v>
      </c>
      <c r="E20" s="40">
        <v>45556</v>
      </c>
      <c r="F20" s="32">
        <f>IF(P20="",IF(H20="","",IF(H20=VLOOKUP(H20,Sperrtermine4,1),"Sperrdatum",IF(D20=1, IF(H20&gt;=Info!C$1,IF(H20&lt;=Info!D$1,IF(N20="","",IF(M20="","",H20)),"Zeitraum"),"Zeitraum"),IF(D20=2, IF(H20&gt;=Info!C$2,IF(H20&lt;=Info!D$2,IF(N20="","",IF(M20="","",H20)),"Zeitraum"),"Zeitraum"),IF(N20="","",IF(M20="","",H20)))))),IF(N20="","",IF(M20="","",H20)))</f>
        <v>45556</v>
      </c>
      <c r="G20" s="33" t="str">
        <f>IF(F20="Sperrdatum",VLOOKUP(H20,Sperrtermine4,2),IF(F20="Zeitraum",IF(D20=3,"ZR3",IF(D20=2,"ZR2","ZR1")),IF(N20="","",IF(M20="","",I20))))</f>
        <v>17.00</v>
      </c>
      <c r="H20" s="34">
        <v>45556</v>
      </c>
      <c r="I20" s="36" t="s">
        <v>84</v>
      </c>
      <c r="J20" s="30" t="str">
        <f>J11</f>
        <v>TSV Ludwigsburg</v>
      </c>
      <c r="K20" s="30" t="s">
        <v>78</v>
      </c>
      <c r="L20" s="30" t="str">
        <f>J13</f>
        <v>TC RW Tuttlingen</v>
      </c>
      <c r="M20" s="36" t="s">
        <v>48</v>
      </c>
      <c r="N20" s="36" t="s">
        <v>59</v>
      </c>
      <c r="O20" s="37"/>
      <c r="P20" s="38"/>
      <c r="Q20" s="39" t="s">
        <v>79</v>
      </c>
      <c r="R20" s="10"/>
      <c r="S20" s="1"/>
      <c r="T20" s="1"/>
      <c r="U20" s="24"/>
      <c r="V20" s="25"/>
      <c r="W20" s="26"/>
      <c r="X20" s="24"/>
      <c r="Y20" s="24"/>
      <c r="Z20" s="27"/>
      <c r="AA20" s="28"/>
      <c r="AB20" s="28"/>
      <c r="AC20" s="1"/>
      <c r="AD20" s="24"/>
      <c r="AE20" s="1"/>
      <c r="AF20" s="1"/>
    </row>
    <row r="21" spans="1:32">
      <c r="A21" s="2"/>
      <c r="B21" s="29" t="s">
        <v>85</v>
      </c>
      <c r="C21" s="30">
        <v>1</v>
      </c>
      <c r="D21" s="30">
        <f>IF(E21=""," ", IF(E21&gt;=Info!C$1,IF(E21&lt;=Info!D$1,1,IF(E21&gt;=Info!C$2,IF(E21&lt;=Info!D$2,2,3),3)),3))</f>
        <v>1</v>
      </c>
      <c r="E21" s="40">
        <v>45556</v>
      </c>
      <c r="F21" s="32">
        <f>IF(P21="",IF(H21="","",IF(H21=VLOOKUP(H21,Sperrtermine4,1),"Sperrdatum",IF(D21=1, IF(H21&gt;=Info!C$1,IF(H21&lt;=Info!D$1,IF(N21="","",IF(M21="","",H21)),"Zeitraum"),"Zeitraum"),IF(D21=2, IF(H21&gt;=Info!C$2,IF(H21&lt;=Info!D$2,IF(N21="","",IF(M21="","",H21)),"Zeitraum"),"Zeitraum"),IF(N21="","",IF(M21="","",H21)))))),IF(N21="","",IF(M21="","",H21)))</f>
        <v>45556</v>
      </c>
      <c r="G21" s="33">
        <f>IF(F21="Sperrdatum",VLOOKUP(H21,Sperrtermine4,2),IF(F21="Zeitraum",IF(D21=3,"ZR3",IF(D21=2,"ZR2","ZR1")),IF(N21="","",IF(M21="","",I21))))</f>
        <v>0.75</v>
      </c>
      <c r="H21" s="34">
        <v>45556</v>
      </c>
      <c r="I21" s="35">
        <v>0.75</v>
      </c>
      <c r="J21" s="30" t="str">
        <f>J9</f>
        <v>HC Ludwigsburg III</v>
      </c>
      <c r="K21" s="30" t="s">
        <v>78</v>
      </c>
      <c r="L21" s="30" t="str">
        <f>J6</f>
        <v>HC Suebia Aalen</v>
      </c>
      <c r="M21" s="36" t="s">
        <v>38</v>
      </c>
      <c r="N21" s="36" t="s">
        <v>21</v>
      </c>
      <c r="O21" s="37"/>
      <c r="P21" s="38"/>
      <c r="Q21" s="39" t="s">
        <v>79</v>
      </c>
      <c r="R21" s="10"/>
      <c r="S21" s="1"/>
      <c r="T21" s="1"/>
      <c r="U21" s="24"/>
      <c r="V21" s="25"/>
      <c r="W21" s="26"/>
      <c r="X21" s="24"/>
      <c r="Y21" s="24"/>
      <c r="Z21" s="27"/>
      <c r="AA21" s="28"/>
      <c r="AB21" s="28"/>
      <c r="AC21" s="1"/>
      <c r="AD21" s="24"/>
      <c r="AE21" s="1"/>
      <c r="AF21" s="1"/>
    </row>
    <row r="22" spans="1:32">
      <c r="A22" s="2"/>
      <c r="B22" s="87" t="s">
        <v>86</v>
      </c>
      <c r="C22" s="114"/>
      <c r="D22" s="114"/>
      <c r="E22" s="114"/>
      <c r="F22" s="114"/>
      <c r="G22" s="114"/>
      <c r="H22" s="41"/>
      <c r="I22" s="41"/>
      <c r="J22" s="88" t="s">
        <v>87</v>
      </c>
      <c r="K22" s="115"/>
      <c r="L22" s="115"/>
      <c r="M22" s="41"/>
      <c r="N22" s="41"/>
      <c r="O22" s="42"/>
      <c r="P22" s="41"/>
      <c r="Q22" s="43"/>
      <c r="R22" s="10"/>
      <c r="S22" s="1"/>
      <c r="T22" s="1"/>
      <c r="U22" s="24"/>
      <c r="V22" s="25"/>
      <c r="W22" s="26"/>
      <c r="X22" s="24"/>
      <c r="Y22" s="24"/>
      <c r="Z22" s="27"/>
      <c r="AA22" s="28"/>
      <c r="AB22" s="28"/>
      <c r="AC22" s="1"/>
      <c r="AD22" s="24"/>
      <c r="AE22" s="1"/>
      <c r="AF22" s="1"/>
    </row>
    <row r="23" spans="1:32">
      <c r="A23" s="2"/>
      <c r="B23" s="29" t="s">
        <v>88</v>
      </c>
      <c r="C23" s="30">
        <v>2</v>
      </c>
      <c r="D23" s="30">
        <f>IF(E23=""," ", IF(E23&gt;=Info!C$1,IF(E23&lt;=Info!D$1,1,IF(E23&gt;=Info!C$2,IF(E23&lt;=Info!D$2,2,3),3)),3))</f>
        <v>1</v>
      </c>
      <c r="E23" s="40">
        <v>45563</v>
      </c>
      <c r="F23" s="32" t="str">
        <f>IF(P23="",IF(H23="","",IF(H23=VLOOKUP(H23,Sperrtermine4,1),"Sperrdatum",IF(D23=1, IF(H23&gt;=Info!C$1,IF(H23&lt;=Info!D$1,IF(N23="","",IF(M23="","",H23)),"Zeitraum"),"Zeitraum"),IF(D23=2, IF(H23&gt;=Info!C$2,IF(H23&lt;=Info!D$2,IF(N23="","",IF(M23="","",H23)),"Zeitraum"),"Zeitraum"),IF(N23="","",IF(M23="","",H23)))))),IF(N23="","",IF(M23="","",H23)))</f>
        <v>Sperrdatum</v>
      </c>
      <c r="G23" s="33" t="str">
        <f>IF(F23="Sperrdatum",VLOOKUP(H23,Sperrtermine4,2),IF(F23="Zeitraum",IF(D23=3,"ZR3",IF(D23=2,"ZR2","ZR1")),IF(N23="","",IF(M23="","",I23))))</f>
        <v>Südquali</v>
      </c>
      <c r="H23" s="34">
        <v>45568</v>
      </c>
      <c r="I23" s="36" t="s">
        <v>89</v>
      </c>
      <c r="J23" s="30" t="str">
        <f>J12</f>
        <v>Mannheimer HC III</v>
      </c>
      <c r="K23" s="30" t="s">
        <v>78</v>
      </c>
      <c r="L23" s="30" t="str">
        <f t="shared" ref="L23:L24" si="0">J7</f>
        <v>HC Lahr</v>
      </c>
      <c r="M23" s="36" t="s">
        <v>82</v>
      </c>
      <c r="N23" s="36" t="s">
        <v>27</v>
      </c>
      <c r="O23" s="44" t="s">
        <v>90</v>
      </c>
      <c r="P23" s="38"/>
      <c r="Q23" s="39" t="s">
        <v>79</v>
      </c>
      <c r="R23" s="10"/>
      <c r="S23" s="1"/>
      <c r="T23" s="1"/>
      <c r="U23" s="24"/>
      <c r="V23" s="25"/>
      <c r="W23" s="26"/>
      <c r="X23" s="24"/>
      <c r="Y23" s="24"/>
      <c r="Z23" s="27"/>
      <c r="AA23" s="28"/>
      <c r="AB23" s="28"/>
      <c r="AC23" s="1"/>
      <c r="AD23" s="24"/>
      <c r="AE23" s="1"/>
      <c r="AF23" s="1"/>
    </row>
    <row r="24" spans="1:32">
      <c r="A24" s="2"/>
      <c r="B24" s="29" t="s">
        <v>91</v>
      </c>
      <c r="C24" s="30">
        <v>2</v>
      </c>
      <c r="D24" s="30">
        <f>IF(E24=""," ", IF(E24&gt;=Info!C$1,IF(E24&lt;=Info!D$1,1,IF(E24&gt;=Info!C$2,IF(E24&lt;=Info!D$2,2,3),3)),3))</f>
        <v>1</v>
      </c>
      <c r="E24" s="40">
        <v>45563</v>
      </c>
      <c r="F24" s="32" t="str">
        <f>IF(P24="",IF(H24="","",IF(H24=VLOOKUP(H24,Sperrtermine4,1),"Sperrdatum",IF(D24=1, IF(H24&gt;=Info!C$1,IF(H24&lt;=Info!D$1,IF(N24="","",IF(M24="","",H24)),"Zeitraum"),"Zeitraum"),IF(D24=2, IF(H24&gt;=Info!C$2,IF(H24&lt;=Info!D$2,IF(N24="","",IF(M24="","",H24)),"Zeitraum"),"Zeitraum"),IF(N24="","",IF(M24="","",H24)))))),IF(N24="","",IF(M24="","",H24)))</f>
        <v/>
      </c>
      <c r="G24" s="33" t="str">
        <f>IF(F24="Sperrdatum",VLOOKUP(H24,Sperrtermine4,2),IF(F24="Zeitraum",IF(D24=3,"ZR3",IF(D24=2,"ZR2","ZR1")),IF(N24="","",IF(M24="","",I24))))</f>
        <v/>
      </c>
      <c r="H24" s="34">
        <v>45563</v>
      </c>
      <c r="I24" s="35">
        <v>0.75</v>
      </c>
      <c r="J24" s="30" t="str">
        <f t="shared" ref="J24:J25" si="1">J9</f>
        <v>HC Ludwigsburg III</v>
      </c>
      <c r="K24" s="30" t="s">
        <v>78</v>
      </c>
      <c r="L24" s="30" t="str">
        <f t="shared" si="0"/>
        <v>TSV Mannheim Hockey III</v>
      </c>
      <c r="M24" s="36" t="s">
        <v>38</v>
      </c>
      <c r="N24" s="36"/>
      <c r="O24" s="37"/>
      <c r="P24" s="38"/>
      <c r="Q24" s="39" t="s">
        <v>79</v>
      </c>
      <c r="R24" s="10"/>
      <c r="S24" s="1"/>
      <c r="T24" s="1"/>
      <c r="U24" s="24"/>
      <c r="V24" s="25"/>
      <c r="W24" s="26"/>
      <c r="X24" s="24"/>
      <c r="Y24" s="24"/>
      <c r="Z24" s="27"/>
      <c r="AA24" s="28"/>
      <c r="AB24" s="28"/>
      <c r="AC24" s="1"/>
      <c r="AD24" s="24"/>
      <c r="AE24" s="1"/>
      <c r="AF24" s="1"/>
    </row>
    <row r="25" spans="1:32">
      <c r="A25" s="2"/>
      <c r="B25" s="29" t="s">
        <v>92</v>
      </c>
      <c r="C25" s="30">
        <v>2</v>
      </c>
      <c r="D25" s="30">
        <f>IF(E25=""," ", IF(E25&gt;=Info!C$1,IF(E25&lt;=Info!D$1,1,IF(E25&gt;=Info!C$2,IF(E25&lt;=Info!D$2,2,3),3)),3))</f>
        <v>1</v>
      </c>
      <c r="E25" s="40">
        <v>45563</v>
      </c>
      <c r="F25" s="32">
        <f>IF(P25="",IF(H25="","",IF(H25=VLOOKUP(H25,Sperrtermine4,1),"Sperrdatum",IF(D25=1, IF(H25&gt;=Info!C$1,IF(H25&lt;=Info!D$1,IF(N25="","",IF(M25="","",H25)),"Zeitraum"),"Zeitraum"),IF(D25=2, IF(H25&gt;=Info!C$2,IF(H25&lt;=Info!D$2,IF(N25="","",IF(M25="","",H25)),"Zeitraum"),"Zeitraum"),IF(N25="","",IF(M25="","",H25)))))),IF(N25="","",IF(M25="","",H25)))</f>
        <v>45563</v>
      </c>
      <c r="G25" s="33">
        <f>IF(F25="Sperrdatum",VLOOKUP(H25,Sperrtermine4,2),IF(F25="Zeitraum",IF(D25=3,"ZR3",IF(D25=2,"ZR2","ZR1")),IF(N25="","",IF(M25="","",I25))))</f>
        <v>0.70833333330000003</v>
      </c>
      <c r="H25" s="34">
        <v>45563</v>
      </c>
      <c r="I25" s="35">
        <v>0.70833333333333337</v>
      </c>
      <c r="J25" s="30" t="str">
        <f t="shared" si="1"/>
        <v>HC Heidelberg II</v>
      </c>
      <c r="K25" s="30" t="s">
        <v>78</v>
      </c>
      <c r="L25" s="30" t="str">
        <f>J11</f>
        <v>TSV Ludwigsburg</v>
      </c>
      <c r="M25" s="36" t="s">
        <v>42</v>
      </c>
      <c r="N25" s="36" t="s">
        <v>48</v>
      </c>
      <c r="O25" s="37"/>
      <c r="P25" s="38"/>
      <c r="Q25" s="39" t="s">
        <v>79</v>
      </c>
      <c r="R25" s="10"/>
      <c r="S25" s="1"/>
      <c r="T25" s="1"/>
      <c r="U25" s="24"/>
      <c r="V25" s="25"/>
      <c r="W25" s="26"/>
      <c r="X25" s="24"/>
      <c r="Y25" s="24"/>
      <c r="Z25" s="27"/>
      <c r="AA25" s="28"/>
      <c r="AB25" s="28"/>
      <c r="AC25" s="1"/>
      <c r="AD25" s="24"/>
      <c r="AE25" s="1"/>
      <c r="AF25" s="1"/>
    </row>
    <row r="26" spans="1:32">
      <c r="A26" s="2"/>
      <c r="B26" s="29" t="s">
        <v>93</v>
      </c>
      <c r="C26" s="30">
        <v>2</v>
      </c>
      <c r="D26" s="30">
        <f>IF(E26=""," ", IF(E26&gt;=Info!C$1,IF(E26&lt;=Info!D$1,1,IF(E26&gt;=Info!C$2,IF(E26&lt;=Info!D$2,2,3),3)),3))</f>
        <v>1</v>
      </c>
      <c r="E26" s="40">
        <v>45563</v>
      </c>
      <c r="F26" s="32">
        <f>IF(P26="",IF(H26="","",IF(H26=VLOOKUP(H26,Sperrtermine4,1),"Sperrdatum",IF(D26=1, IF(H26&gt;=Info!C$1,IF(H26&lt;=Info!D$1,IF(N26="","",IF(M26="","",H26)),"Zeitraum"),"Zeitraum"),IF(D26=2, IF(H26&gt;=Info!C$2,IF(H26&lt;=Info!D$2,IF(N26="","",IF(M26="","",H26)),"Zeitraum"),"Zeitraum"),IF(N26="","",IF(M26="","",H26)))))),IF(N26="","",IF(M26="","",H26)))</f>
        <v>45564</v>
      </c>
      <c r="G26" s="33" t="str">
        <f>IF(F26="Sperrdatum",VLOOKUP(H26,Sperrtermine4,2),IF(F26="Zeitraum",IF(D26=3,"ZR3",IF(D26=2,"ZR2","ZR1")),IF(N26="","",IF(M26="","",I26))))</f>
        <v>11.00</v>
      </c>
      <c r="H26" s="34">
        <v>45564</v>
      </c>
      <c r="I26" s="36" t="s">
        <v>94</v>
      </c>
      <c r="J26" s="30" t="str">
        <f>J13</f>
        <v>TC RW Tuttlingen</v>
      </c>
      <c r="K26" s="30" t="s">
        <v>78</v>
      </c>
      <c r="L26" s="30" t="str">
        <f>J6</f>
        <v>HC Suebia Aalen</v>
      </c>
      <c r="M26" s="36" t="s">
        <v>95</v>
      </c>
      <c r="N26" s="36" t="s">
        <v>21</v>
      </c>
      <c r="O26" s="37"/>
      <c r="P26" s="38"/>
      <c r="Q26" s="39" t="s">
        <v>79</v>
      </c>
      <c r="R26" s="10"/>
      <c r="S26" s="1"/>
      <c r="T26" s="1"/>
      <c r="U26" s="24"/>
      <c r="V26" s="25"/>
      <c r="W26" s="26"/>
      <c r="X26" s="24"/>
      <c r="Y26" s="24"/>
      <c r="Z26" s="27"/>
      <c r="AA26" s="28"/>
      <c r="AB26" s="28"/>
      <c r="AC26" s="1"/>
      <c r="AD26" s="24"/>
      <c r="AE26" s="1"/>
      <c r="AF26" s="1"/>
    </row>
    <row r="27" spans="1:32">
      <c r="A27" s="2"/>
      <c r="B27" s="87" t="s">
        <v>96</v>
      </c>
      <c r="C27" s="114"/>
      <c r="D27" s="114"/>
      <c r="E27" s="114"/>
      <c r="F27" s="114"/>
      <c r="G27" s="114"/>
      <c r="H27" s="41"/>
      <c r="I27" s="41"/>
      <c r="J27" s="88" t="s">
        <v>97</v>
      </c>
      <c r="K27" s="115"/>
      <c r="L27" s="115"/>
      <c r="M27" s="41"/>
      <c r="N27" s="41"/>
      <c r="O27" s="42"/>
      <c r="P27" s="41"/>
      <c r="Q27" s="43"/>
      <c r="R27" s="10"/>
      <c r="S27" s="1"/>
      <c r="T27" s="1"/>
      <c r="U27" s="24"/>
      <c r="V27" s="25"/>
      <c r="W27" s="26"/>
      <c r="X27" s="24"/>
      <c r="Y27" s="24"/>
      <c r="Z27" s="27"/>
      <c r="AA27" s="28"/>
      <c r="AB27" s="28"/>
      <c r="AC27" s="1"/>
      <c r="AD27" s="24"/>
      <c r="AE27" s="1"/>
      <c r="AF27" s="1"/>
    </row>
    <row r="28" spans="1:32">
      <c r="A28" s="2"/>
      <c r="B28" s="29" t="s">
        <v>98</v>
      </c>
      <c r="C28" s="30">
        <v>3</v>
      </c>
      <c r="D28" s="30">
        <f>IF(E28=""," ", IF(E28&gt;=Info!C$1,IF(E28&lt;=Info!D$1,1,IF(E28&gt;=Info!C$2,IF(E28&lt;=Info!D$2,2,3),3)),3))</f>
        <v>1</v>
      </c>
      <c r="E28" s="40">
        <v>45570</v>
      </c>
      <c r="F28" s="32">
        <f>IF(P28="",IF(H28="","",IF(H28=VLOOKUP(H28,Sperrtermine4,1),"Sperrdatum",IF(D28=1, IF(H28&gt;=Info!C$1,IF(H28&lt;=Info!D$1,IF(N28="","",IF(M28="","",H28)),"Zeitraum"),"Zeitraum"),IF(D28=2, IF(H28&gt;=Info!C$2,IF(H28&lt;=Info!D$2,IF(N28="","",IF(M28="","",H28)),"Zeitraum"),"Zeitraum"),IF(N28="","",IF(M28="","",H28)))))),IF(N28="","",IF(M28="","",H28)))</f>
        <v>45570</v>
      </c>
      <c r="G28" s="33" t="str">
        <f>IF(F28="Sperrdatum",VLOOKUP(H28,Sperrtermine4,2),IF(F28="Zeitraum",IF(D28=3,"ZR3",IF(D28=2,"ZR2","ZR1")),IF(N28="","",IF(M28="","",I28))))</f>
        <v>17.30</v>
      </c>
      <c r="H28" s="34">
        <v>45570</v>
      </c>
      <c r="I28" s="36" t="s">
        <v>99</v>
      </c>
      <c r="J28" s="30" t="str">
        <f>J11</f>
        <v>TSV Ludwigsburg</v>
      </c>
      <c r="K28" s="30" t="s">
        <v>78</v>
      </c>
      <c r="L28" s="30" t="str">
        <f>J12</f>
        <v>Mannheimer HC III</v>
      </c>
      <c r="M28" s="36" t="s">
        <v>48</v>
      </c>
      <c r="N28" s="36" t="s">
        <v>82</v>
      </c>
      <c r="O28" s="37"/>
      <c r="P28" s="38"/>
      <c r="Q28" s="39" t="s">
        <v>79</v>
      </c>
      <c r="R28" s="10"/>
      <c r="S28" s="1"/>
      <c r="T28" s="1"/>
      <c r="U28" s="24"/>
      <c r="V28" s="25"/>
      <c r="W28" s="26"/>
      <c r="X28" s="24"/>
      <c r="Y28" s="24"/>
      <c r="Z28" s="27"/>
      <c r="AA28" s="28"/>
      <c r="AB28" s="28"/>
      <c r="AC28" s="1"/>
      <c r="AD28" s="24"/>
      <c r="AE28" s="1"/>
      <c r="AF28" s="1"/>
    </row>
    <row r="29" spans="1:32">
      <c r="A29" s="2"/>
      <c r="B29" s="29" t="s">
        <v>100</v>
      </c>
      <c r="C29" s="30">
        <v>3</v>
      </c>
      <c r="D29" s="30">
        <f>IF(E29=""," ", IF(E29&gt;=Info!C$1,IF(E29&lt;=Info!D$1,1,IF(E29&gt;=Info!C$2,IF(E29&lt;=Info!D$2,2,3),3)),3))</f>
        <v>1</v>
      </c>
      <c r="E29" s="40">
        <v>45570</v>
      </c>
      <c r="F29" s="32">
        <f>IF(P29="",IF(H29="","",IF(H29=VLOOKUP(H29,Sperrtermine4,1),"Sperrdatum",IF(D29=1, IF(H29&gt;=Info!C$1,IF(H29&lt;=Info!D$1,IF(N29="","",IF(M29="","",H29)),"Zeitraum"),"Zeitraum"),IF(D29=2, IF(H29&gt;=Info!C$2,IF(H29&lt;=Info!D$2,IF(N29="","",IF(M29="","",H29)),"Zeitraum"),"Zeitraum"),IF(N29="","",IF(M29="","",H29)))))),IF(N29="","",IF(M29="","",H29)))</f>
        <v>45571</v>
      </c>
      <c r="G29" s="33">
        <f>IF(F29="Sperrdatum",VLOOKUP(H29,Sperrtermine4,2),IF(F29="Zeitraum",IF(D29=3,"ZR3",IF(D29=2,"ZR2","ZR1")),IF(N29="","",IF(M29="","",I29))))</f>
        <v>0.54166666669999997</v>
      </c>
      <c r="H29" s="34">
        <v>45571</v>
      </c>
      <c r="I29" s="35">
        <v>0.54166666666666663</v>
      </c>
      <c r="J29" s="30" t="str">
        <f>J6</f>
        <v>HC Suebia Aalen</v>
      </c>
      <c r="K29" s="30" t="s">
        <v>78</v>
      </c>
      <c r="L29" s="30" t="str">
        <f>J7</f>
        <v>HC Lahr</v>
      </c>
      <c r="M29" s="36" t="s">
        <v>21</v>
      </c>
      <c r="N29" s="36" t="s">
        <v>27</v>
      </c>
      <c r="O29" s="37"/>
      <c r="P29" s="38"/>
      <c r="Q29" s="39" t="s">
        <v>79</v>
      </c>
      <c r="R29" s="10"/>
      <c r="S29" s="1"/>
      <c r="T29" s="1"/>
      <c r="U29" s="24"/>
      <c r="V29" s="25"/>
      <c r="W29" s="26"/>
      <c r="X29" s="24"/>
      <c r="Y29" s="24"/>
      <c r="Z29" s="27"/>
      <c r="AA29" s="28"/>
      <c r="AB29" s="28"/>
      <c r="AC29" s="1"/>
      <c r="AD29" s="24"/>
      <c r="AE29" s="1"/>
      <c r="AF29" s="1"/>
    </row>
    <row r="30" spans="1:32">
      <c r="A30" s="2"/>
      <c r="B30" s="29" t="s">
        <v>101</v>
      </c>
      <c r="C30" s="30">
        <v>3</v>
      </c>
      <c r="D30" s="30">
        <f>IF(E30=""," ", IF(E30&gt;=Info!C$1,IF(E30&lt;=Info!D$1,1,IF(E30&gt;=Info!C$2,IF(E30&lt;=Info!D$2,2,3),3)),3))</f>
        <v>1</v>
      </c>
      <c r="E30" s="40">
        <v>45570</v>
      </c>
      <c r="F30" s="32" t="str">
        <f>IF(P30="",IF(H30="","",IF(H30=VLOOKUP(H30,Sperrtermine4,1),"Sperrdatum",IF(D30=1, IF(H30&gt;=Info!C$1,IF(H30&lt;=Info!D$1,IF(N30="","",IF(M30="","",H30)),"Zeitraum"),"Zeitraum"),IF(D30=2, IF(H30&gt;=Info!C$2,IF(H30&lt;=Info!D$2,IF(N30="","",IF(M30="","",H30)),"Zeitraum"),"Zeitraum"),IF(N30="","",IF(M30="","",H30)))))),IF(N30="","",IF(M30="","",H30)))</f>
        <v>Zeitraum</v>
      </c>
      <c r="G30" s="33" t="str">
        <f>IF(F30="Sperrdatum",VLOOKUP(H30,Sperrtermine4,2),IF(F30="Zeitraum",IF(D30=3,"ZR3",IF(D30=2,"ZR2","ZR1")),IF(N30="","",IF(M30="","",I30))))</f>
        <v>ZR1</v>
      </c>
      <c r="H30" s="34">
        <v>45788</v>
      </c>
      <c r="I30" s="35">
        <v>0.54166666666666663</v>
      </c>
      <c r="J30" s="30" t="str">
        <f>J8</f>
        <v>TSV Mannheim Hockey III</v>
      </c>
      <c r="K30" s="30" t="s">
        <v>78</v>
      </c>
      <c r="L30" s="30" t="str">
        <f>J13</f>
        <v>TC RW Tuttlingen</v>
      </c>
      <c r="M30" s="36" t="s">
        <v>102</v>
      </c>
      <c r="N30" s="36" t="s">
        <v>103</v>
      </c>
      <c r="O30" s="37" t="s">
        <v>104</v>
      </c>
      <c r="P30" s="38"/>
      <c r="Q30" s="39" t="s">
        <v>79</v>
      </c>
      <c r="R30" s="10"/>
      <c r="S30" s="1"/>
      <c r="T30" s="1"/>
      <c r="U30" s="24"/>
      <c r="V30" s="25"/>
      <c r="W30" s="26"/>
      <c r="X30" s="24"/>
      <c r="Y30" s="24"/>
      <c r="Z30" s="27"/>
      <c r="AA30" s="28"/>
      <c r="AB30" s="28"/>
      <c r="AC30" s="1"/>
      <c r="AD30" s="24"/>
      <c r="AE30" s="1"/>
      <c r="AF30" s="1"/>
    </row>
    <row r="31" spans="1:32">
      <c r="A31" s="2"/>
      <c r="B31" s="29" t="s">
        <v>105</v>
      </c>
      <c r="C31" s="30">
        <v>3</v>
      </c>
      <c r="D31" s="30">
        <f>IF(E31=""," ", IF(E31&gt;=Info!C$1,IF(E31&lt;=Info!D$1,1,IF(E31&gt;=Info!C$2,IF(E31&lt;=Info!D$2,2,3),3)),3))</f>
        <v>1</v>
      </c>
      <c r="E31" s="40">
        <v>45570</v>
      </c>
      <c r="F31" s="32">
        <f>IF(P31="",IF(H31="","",IF(H31=VLOOKUP(H31,Sperrtermine4,1),"Sperrdatum",IF(D31=1, IF(H31&gt;=Info!C$1,IF(H31&lt;=Info!D$1,IF(N31="","",IF(M31="","",H31)),"Zeitraum"),"Zeitraum"),IF(D31=2, IF(H31&gt;=Info!C$2,IF(H31&lt;=Info!D$2,IF(N31="","",IF(M31="","",H31)),"Zeitraum"),"Zeitraum"),IF(N31="","",IF(M31="","",H31)))))),IF(N31="","",IF(M31="","",H31)))</f>
        <v>45571</v>
      </c>
      <c r="G31" s="33">
        <f>IF(F31="Sperrdatum",VLOOKUP(H31,Sperrtermine4,2),IF(F31="Zeitraum",IF(D31=3,"ZR3",IF(D31=2,"ZR2","ZR1")),IF(N31="","",IF(M31="","",I31))))</f>
        <v>0.5625</v>
      </c>
      <c r="H31" s="34">
        <v>45571</v>
      </c>
      <c r="I31" s="35">
        <v>0.5625</v>
      </c>
      <c r="J31" s="30" t="str">
        <f>J10</f>
        <v>HC Heidelberg II</v>
      </c>
      <c r="K31" s="30" t="s">
        <v>78</v>
      </c>
      <c r="L31" s="30" t="str">
        <f>J9</f>
        <v>HC Ludwigsburg III</v>
      </c>
      <c r="M31" s="36" t="s">
        <v>42</v>
      </c>
      <c r="N31" s="36" t="s">
        <v>38</v>
      </c>
      <c r="O31" s="37" t="s">
        <v>106</v>
      </c>
      <c r="P31" s="38"/>
      <c r="Q31" s="39" t="s">
        <v>79</v>
      </c>
      <c r="R31" s="10"/>
      <c r="S31" s="1"/>
      <c r="T31" s="1"/>
      <c r="U31" s="24"/>
      <c r="V31" s="25"/>
      <c r="W31" s="26"/>
      <c r="X31" s="24"/>
      <c r="Y31" s="24"/>
      <c r="Z31" s="27"/>
      <c r="AA31" s="28"/>
      <c r="AB31" s="28"/>
      <c r="AC31" s="1"/>
      <c r="AD31" s="24"/>
      <c r="AE31" s="1"/>
      <c r="AF31" s="1"/>
    </row>
    <row r="32" spans="1:32">
      <c r="A32" s="2"/>
      <c r="B32" s="87" t="s">
        <v>107</v>
      </c>
      <c r="C32" s="114"/>
      <c r="D32" s="114"/>
      <c r="E32" s="114"/>
      <c r="F32" s="114"/>
      <c r="G32" s="114"/>
      <c r="H32" s="41"/>
      <c r="I32" s="41"/>
      <c r="J32" s="88" t="s">
        <v>108</v>
      </c>
      <c r="K32" s="115"/>
      <c r="L32" s="115"/>
      <c r="M32" s="41"/>
      <c r="N32" s="41"/>
      <c r="O32" s="42"/>
      <c r="P32" s="41"/>
      <c r="Q32" s="43"/>
      <c r="R32" s="10"/>
      <c r="S32" s="1"/>
      <c r="T32" s="1"/>
      <c r="U32" s="24"/>
      <c r="V32" s="25"/>
      <c r="W32" s="26"/>
      <c r="X32" s="24"/>
      <c r="Y32" s="24"/>
      <c r="Z32" s="27"/>
      <c r="AA32" s="28"/>
      <c r="AB32" s="28"/>
      <c r="AC32" s="1"/>
      <c r="AD32" s="24"/>
      <c r="AE32" s="1"/>
      <c r="AF32" s="1"/>
    </row>
    <row r="33" spans="1:32">
      <c r="A33" s="2"/>
      <c r="B33" s="29" t="s">
        <v>109</v>
      </c>
      <c r="C33" s="30">
        <v>4</v>
      </c>
      <c r="D33" s="30">
        <f>IF(E33=""," ", IF(E33&gt;=Info!C$1,IF(E33&lt;=Info!D$1,1,IF(E33&gt;=Info!C$2,IF(E33&lt;=Info!D$2,2,3),3)),3))</f>
        <v>1</v>
      </c>
      <c r="E33" s="40">
        <v>45577</v>
      </c>
      <c r="F33" s="32" t="str">
        <f>IF(P33="",IF(H33="","",IF(H33=VLOOKUP(H33,Sperrtermine4,1),"Sperrdatum",IF(D33=1, IF(H33&gt;=Info!C$1,IF(H33&lt;=Info!D$1,IF(N33="","",IF(M33="","",H33)),"Zeitraum"),"Zeitraum"),IF(D33=2, IF(H33&gt;=Info!C$2,IF(H33&lt;=Info!D$2,IF(N33="","",IF(M33="","",H33)),"Zeitraum"),"Zeitraum"),IF(N33="","",IF(M33="","",H33)))))),IF(N33="","",IF(M33="","",H33)))</f>
        <v>Sperrdatum</v>
      </c>
      <c r="G33" s="33" t="str">
        <f>IF(F33="Sperrdatum",VLOOKUP(H33,Sperrtermine4,2),IF(F33="Zeitraum",IF(D33=3,"ZR3",IF(D33=2,"ZR2","ZR1")),IF(N33="","",IF(M33="","",I33))))</f>
        <v>ZWR DHB</v>
      </c>
      <c r="H33" s="34">
        <v>45577</v>
      </c>
      <c r="I33" s="35">
        <v>0.45833333333333331</v>
      </c>
      <c r="J33" s="30" t="str">
        <f>J13</f>
        <v>TC RW Tuttlingen</v>
      </c>
      <c r="K33" s="30" t="s">
        <v>78</v>
      </c>
      <c r="L33" s="30" t="str">
        <f>J12</f>
        <v>Mannheimer HC III</v>
      </c>
      <c r="M33" s="36" t="s">
        <v>110</v>
      </c>
      <c r="N33" s="36" t="s">
        <v>82</v>
      </c>
      <c r="O33" s="37" t="s">
        <v>111</v>
      </c>
      <c r="P33" s="38"/>
      <c r="Q33" s="39" t="s">
        <v>79</v>
      </c>
      <c r="R33" s="10"/>
      <c r="S33" s="1"/>
      <c r="T33" s="1"/>
      <c r="U33" s="24"/>
      <c r="V33" s="25"/>
      <c r="W33" s="26"/>
      <c r="X33" s="24"/>
      <c r="Y33" s="24"/>
      <c r="Z33" s="27"/>
      <c r="AA33" s="28"/>
      <c r="AB33" s="28"/>
      <c r="AC33" s="1"/>
      <c r="AD33" s="24"/>
      <c r="AE33" s="1"/>
      <c r="AF33" s="1"/>
    </row>
    <row r="34" spans="1:32">
      <c r="A34" s="2"/>
      <c r="B34" s="29" t="s">
        <v>112</v>
      </c>
      <c r="C34" s="30">
        <v>4</v>
      </c>
      <c r="D34" s="30">
        <f>IF(E34=""," ", IF(E34&gt;=Info!C$1,IF(E34&lt;=Info!D$1,1,IF(E34&gt;=Info!C$2,IF(E34&lt;=Info!D$2,2,3),3)),3))</f>
        <v>1</v>
      </c>
      <c r="E34" s="40">
        <v>45577</v>
      </c>
      <c r="F34" s="32" t="str">
        <f>IF(P34="",IF(H34="","",IF(H34=VLOOKUP(H34,Sperrtermine4,1),"Sperrdatum",IF(D34=1, IF(H34&gt;=Info!C$1,IF(H34&lt;=Info!D$1,IF(N34="","",IF(M34="","",H34)),"Zeitraum"),"Zeitraum"),IF(D34=2, IF(H34&gt;=Info!C$2,IF(H34&lt;=Info!D$2,IF(N34="","",IF(M34="","",H34)),"Zeitraum"),"Zeitraum"),IF(N34="","",IF(M34="","",H34)))))),IF(N34="","",IF(M34="","",H34)))</f>
        <v>Sperrdatum</v>
      </c>
      <c r="G34" s="33" t="str">
        <f>IF(F34="Sperrdatum",VLOOKUP(H34,Sperrtermine4,2),IF(F34="Zeitraum",IF(D34=3,"ZR3",IF(D34=2,"ZR2","ZR1")),IF(N34="","",IF(M34="","",I34))))</f>
        <v>ZWR DHB</v>
      </c>
      <c r="H34" s="34">
        <v>45578</v>
      </c>
      <c r="I34" s="35">
        <v>0.45833333333333331</v>
      </c>
      <c r="J34" s="30" t="str">
        <f>J6</f>
        <v>HC Suebia Aalen</v>
      </c>
      <c r="K34" s="30" t="s">
        <v>78</v>
      </c>
      <c r="L34" s="30" t="str">
        <f>J8</f>
        <v>TSV Mannheim Hockey III</v>
      </c>
      <c r="M34" s="36" t="s">
        <v>21</v>
      </c>
      <c r="N34" s="36"/>
      <c r="O34" s="37"/>
      <c r="P34" s="38"/>
      <c r="Q34" s="39" t="s">
        <v>79</v>
      </c>
      <c r="R34" s="10"/>
      <c r="S34" s="1"/>
      <c r="T34" s="1"/>
      <c r="U34" s="24"/>
      <c r="V34" s="25"/>
      <c r="W34" s="26"/>
      <c r="X34" s="24"/>
      <c r="Y34" s="24"/>
      <c r="Z34" s="27"/>
      <c r="AA34" s="28"/>
      <c r="AB34" s="28"/>
      <c r="AC34" s="1"/>
      <c r="AD34" s="24"/>
      <c r="AE34" s="1"/>
      <c r="AF34" s="1"/>
    </row>
    <row r="35" spans="1:32">
      <c r="A35" s="2"/>
      <c r="B35" s="29" t="s">
        <v>113</v>
      </c>
      <c r="C35" s="30">
        <v>4</v>
      </c>
      <c r="D35" s="30">
        <f>IF(E35=""," ", IF(E35&gt;=Info!C$1,IF(E35&lt;=Info!D$1,1,IF(E35&gt;=Info!C$2,IF(E35&lt;=Info!D$2,2,3),3)),3))</f>
        <v>1</v>
      </c>
      <c r="E35" s="40">
        <v>45577</v>
      </c>
      <c r="F35" s="32" t="str">
        <f>IF(P35="",IF(H35="","",IF(H35=VLOOKUP(H35,Sperrtermine4,1),"Sperrdatum",IF(D35=1, IF(H35&gt;=Info!C$1,IF(H35&lt;=Info!D$1,IF(N35="","",IF(M35="","",H35)),"Zeitraum"),"Zeitraum"),IF(D35=2, IF(H35&gt;=Info!C$2,IF(H35&lt;=Info!D$2,IF(N35="","",IF(M35="","",H35)),"Zeitraum"),"Zeitraum"),IF(N35="","",IF(M35="","",H35)))))),IF(N35="","",IF(M35="","",H35)))</f>
        <v>Sperrdatum</v>
      </c>
      <c r="G35" s="33" t="str">
        <f>IF(F35="Sperrdatum",VLOOKUP(H35,Sperrtermine4,2),IF(F35="Zeitraum",IF(D35=3,"ZR3",IF(D35=2,"ZR2","ZR1")),IF(N35="","",IF(M35="","",I35))))</f>
        <v>ZWR DHB</v>
      </c>
      <c r="H35" s="34">
        <v>45577</v>
      </c>
      <c r="I35" s="35">
        <v>0.75</v>
      </c>
      <c r="J35" s="30" t="str">
        <f>J9</f>
        <v>HC Ludwigsburg III</v>
      </c>
      <c r="K35" s="30" t="s">
        <v>78</v>
      </c>
      <c r="L35" s="30" t="str">
        <f>J11</f>
        <v>TSV Ludwigsburg</v>
      </c>
      <c r="M35" s="36" t="s">
        <v>38</v>
      </c>
      <c r="N35" s="36" t="s">
        <v>48</v>
      </c>
      <c r="O35" s="37" t="s">
        <v>114</v>
      </c>
      <c r="P35" s="38"/>
      <c r="Q35" s="39" t="s">
        <v>79</v>
      </c>
      <c r="R35" s="10"/>
      <c r="S35" s="1"/>
      <c r="T35" s="1"/>
      <c r="U35" s="24"/>
      <c r="V35" s="25"/>
      <c r="W35" s="26"/>
      <c r="X35" s="24"/>
      <c r="Y35" s="24"/>
      <c r="Z35" s="27"/>
      <c r="AA35" s="28"/>
      <c r="AB35" s="28"/>
      <c r="AC35" s="1"/>
      <c r="AD35" s="24"/>
      <c r="AE35" s="1"/>
      <c r="AF35" s="1"/>
    </row>
    <row r="36" spans="1:32">
      <c r="A36" s="2"/>
      <c r="B36" s="29" t="s">
        <v>115</v>
      </c>
      <c r="C36" s="30">
        <v>4</v>
      </c>
      <c r="D36" s="30">
        <f>IF(E36=""," ", IF(E36&gt;=Info!C$1,IF(E36&lt;=Info!D$1,1,IF(E36&gt;=Info!C$2,IF(E36&lt;=Info!D$2,2,3),3)),3))</f>
        <v>1</v>
      </c>
      <c r="E36" s="40">
        <v>45577</v>
      </c>
      <c r="F36" s="32" t="str">
        <f>IF(P36="",IF(H36="","",IF(H36=VLOOKUP(H36,Sperrtermine4,1),"Sperrdatum",IF(D36=1, IF(H36&gt;=Info!C$1,IF(H36&lt;=Info!D$1,IF(N36="","",IF(M36="","",H36)),"Zeitraum"),"Zeitraum"),IF(D36=2, IF(H36&gt;=Info!C$2,IF(H36&lt;=Info!D$2,IF(N36="","",IF(M36="","",H36)),"Zeitraum"),"Zeitraum"),IF(N36="","",IF(M36="","",H36)))))),IF(N36="","",IF(M36="","",H36)))</f>
        <v>Sperrdatum</v>
      </c>
      <c r="G36" s="33" t="str">
        <f>IF(F36="Sperrdatum",VLOOKUP(H36,Sperrtermine4,2),IF(F36="Zeitraum",IF(D36=3,"ZR3",IF(D36=2,"ZR2","ZR1")),IF(N36="","",IF(M36="","",I36))))</f>
        <v>ZWR DHB</v>
      </c>
      <c r="H36" s="34">
        <v>45578</v>
      </c>
      <c r="I36" s="35">
        <v>0.45833333333333331</v>
      </c>
      <c r="J36" s="30" t="str">
        <f>J7</f>
        <v>HC Lahr</v>
      </c>
      <c r="K36" s="30" t="s">
        <v>78</v>
      </c>
      <c r="L36" s="30" t="str">
        <f>J10</f>
        <v>HC Heidelberg II</v>
      </c>
      <c r="M36" s="36" t="s">
        <v>27</v>
      </c>
      <c r="N36" s="36" t="s">
        <v>42</v>
      </c>
      <c r="O36" s="44"/>
      <c r="P36" s="38"/>
      <c r="Q36" s="39" t="s">
        <v>79</v>
      </c>
      <c r="R36" s="10"/>
      <c r="S36" s="1"/>
      <c r="T36" s="1"/>
      <c r="U36" s="24"/>
      <c r="V36" s="25"/>
      <c r="W36" s="26"/>
      <c r="X36" s="24"/>
      <c r="Y36" s="24"/>
      <c r="Z36" s="27"/>
      <c r="AA36" s="28"/>
      <c r="AB36" s="28"/>
      <c r="AC36" s="1"/>
      <c r="AD36" s="24"/>
      <c r="AE36" s="1"/>
      <c r="AF36" s="1"/>
    </row>
    <row r="37" spans="1:32">
      <c r="A37" s="2"/>
      <c r="B37" s="87" t="s">
        <v>116</v>
      </c>
      <c r="C37" s="114"/>
      <c r="D37" s="114"/>
      <c r="E37" s="114"/>
      <c r="F37" s="114"/>
      <c r="G37" s="114"/>
      <c r="H37" s="41"/>
      <c r="I37" s="41"/>
      <c r="J37" s="88" t="s">
        <v>117</v>
      </c>
      <c r="K37" s="115"/>
      <c r="L37" s="115"/>
      <c r="M37" s="41"/>
      <c r="N37" s="41"/>
      <c r="O37" s="42"/>
      <c r="P37" s="41"/>
      <c r="Q37" s="43"/>
      <c r="R37" s="10"/>
      <c r="S37" s="1"/>
      <c r="T37" s="1"/>
      <c r="U37" s="24"/>
      <c r="V37" s="25"/>
      <c r="W37" s="26"/>
      <c r="X37" s="24"/>
      <c r="Y37" s="24"/>
      <c r="Z37" s="27"/>
      <c r="AA37" s="28"/>
      <c r="AB37" s="28"/>
      <c r="AC37" s="1"/>
      <c r="AD37" s="24"/>
      <c r="AE37" s="1"/>
      <c r="AF37" s="1"/>
    </row>
    <row r="38" spans="1:32">
      <c r="A38" s="2"/>
      <c r="B38" s="29" t="s">
        <v>118</v>
      </c>
      <c r="C38" s="30">
        <v>5</v>
      </c>
      <c r="D38" s="30">
        <f>IF(E38=""," ", IF(E38&gt;=Info!C$1,IF(E38&lt;=Info!D$1,1,IF(E38&gt;=Info!C$2,IF(E38&lt;=Info!D$2,2,3),3)),3))</f>
        <v>1</v>
      </c>
      <c r="E38" s="40">
        <v>45584</v>
      </c>
      <c r="F38" s="32" t="str">
        <f>IF(P38="",IF(H38="","",IF(H38=VLOOKUP(H38,Sperrtermine4,1),"Sperrdatum",IF(D38=1, IF(H38&gt;=Info!C$1,IF(H38&lt;=Info!D$1,IF(N38="","",IF(M38="","",H38)),"Zeitraum"),"Zeitraum"),IF(D38=2, IF(H38&gt;=Info!C$2,IF(H38&lt;=Info!D$2,IF(N38="","",IF(M38="","",H38)),"Zeitraum"),"Zeitraum"),IF(N38="","",IF(M38="","",H38)))))),IF(N38="","",IF(M38="","",H38)))</f>
        <v>Sperrdatum</v>
      </c>
      <c r="G38" s="33" t="str">
        <f>IF(F38="Sperrdatum",VLOOKUP(H38,Sperrtermine4,2),IF(F38="Zeitraum",IF(D38=3,"ZR3",IF(D38=2,"ZR2","ZR1")),IF(N38="","",IF(M38="","",I38))))</f>
        <v>DM DHB</v>
      </c>
      <c r="H38" s="34">
        <v>45584</v>
      </c>
      <c r="I38" s="35">
        <v>0.45833333333333331</v>
      </c>
      <c r="J38" s="30" t="str">
        <f>J13</f>
        <v>TC RW Tuttlingen</v>
      </c>
      <c r="K38" s="30" t="s">
        <v>78</v>
      </c>
      <c r="L38" s="30" t="str">
        <f>J9</f>
        <v>HC Ludwigsburg III</v>
      </c>
      <c r="M38" s="36" t="s">
        <v>59</v>
      </c>
      <c r="N38" s="36" t="s">
        <v>38</v>
      </c>
      <c r="O38" s="37" t="s">
        <v>119</v>
      </c>
      <c r="P38" s="38"/>
      <c r="Q38" s="39" t="s">
        <v>79</v>
      </c>
      <c r="R38" s="10"/>
      <c r="S38" s="1"/>
      <c r="T38" s="1"/>
      <c r="U38" s="24"/>
      <c r="V38" s="25"/>
      <c r="W38" s="26"/>
      <c r="X38" s="24"/>
      <c r="Y38" s="24"/>
      <c r="Z38" s="27"/>
      <c r="AA38" s="28"/>
      <c r="AB38" s="28"/>
      <c r="AC38" s="1"/>
      <c r="AD38" s="24"/>
      <c r="AE38" s="1"/>
      <c r="AF38" s="1"/>
    </row>
    <row r="39" spans="1:32">
      <c r="A39" s="2"/>
      <c r="B39" s="29" t="s">
        <v>120</v>
      </c>
      <c r="C39" s="30">
        <v>5</v>
      </c>
      <c r="D39" s="30">
        <f>IF(E39=""," ", IF(E39&gt;=Info!C$1,IF(E39&lt;=Info!D$1,1,IF(E39&gt;=Info!C$2,IF(E39&lt;=Info!D$2,2,3),3)),3))</f>
        <v>1</v>
      </c>
      <c r="E39" s="40">
        <v>45584</v>
      </c>
      <c r="F39" s="32" t="str">
        <f>IF(P39="",IF(H39="","",IF(H39=VLOOKUP(H39,Sperrtermine4,1),"Sperrdatum",IF(D39=1, IF(H39&gt;=Info!C$1,IF(H39&lt;=Info!D$1,IF(N39="","",IF(M39="","",H39)),"Zeitraum"),"Zeitraum"),IF(D39=2, IF(H39&gt;=Info!C$2,IF(H39&lt;=Info!D$2,IF(N39="","",IF(M39="","",H39)),"Zeitraum"),"Zeitraum"),IF(N39="","",IF(M39="","",H39)))))),IF(N39="","",IF(M39="","",H39)))</f>
        <v>Sperrdatum</v>
      </c>
      <c r="G39" s="33" t="str">
        <f>IF(F39="Sperrdatum",VLOOKUP(H39,Sperrtermine4,2),IF(F39="Zeitraum",IF(D39=3,"ZR3",IF(D39=2,"ZR2","ZR1")),IF(N39="","",IF(M39="","",I39))))</f>
        <v>DM DHB</v>
      </c>
      <c r="H39" s="34">
        <v>45584</v>
      </c>
      <c r="I39" s="35">
        <v>0.66666666666666663</v>
      </c>
      <c r="J39" s="30" t="str">
        <f>J10</f>
        <v>HC Heidelberg II</v>
      </c>
      <c r="K39" s="30" t="s">
        <v>78</v>
      </c>
      <c r="L39" s="30" t="str">
        <f>J6</f>
        <v>HC Suebia Aalen</v>
      </c>
      <c r="M39" s="36" t="s">
        <v>42</v>
      </c>
      <c r="N39" s="36" t="s">
        <v>21</v>
      </c>
      <c r="O39" s="37"/>
      <c r="P39" s="38"/>
      <c r="Q39" s="39" t="s">
        <v>79</v>
      </c>
      <c r="R39" s="10"/>
      <c r="S39" s="1"/>
      <c r="T39" s="1"/>
      <c r="U39" s="24"/>
      <c r="V39" s="25"/>
      <c r="W39" s="26"/>
      <c r="X39" s="24"/>
      <c r="Y39" s="24"/>
      <c r="Z39" s="27"/>
      <c r="AA39" s="28"/>
      <c r="AB39" s="28"/>
      <c r="AC39" s="1"/>
      <c r="AD39" s="24"/>
      <c r="AE39" s="1"/>
      <c r="AF39" s="1"/>
    </row>
    <row r="40" spans="1:32">
      <c r="A40" s="2"/>
      <c r="B40" s="29" t="s">
        <v>121</v>
      </c>
      <c r="C40" s="30">
        <v>5</v>
      </c>
      <c r="D40" s="30">
        <f>IF(E40=""," ", IF(E40&gt;=Info!C$1,IF(E40&lt;=Info!D$1,1,IF(E40&gt;=Info!C$2,IF(E40&lt;=Info!D$2,2,3),3)),3))</f>
        <v>1</v>
      </c>
      <c r="E40" s="40">
        <v>45584</v>
      </c>
      <c r="F40" s="32" t="str">
        <f>IF(P40="",IF(H40="","",IF(H40=VLOOKUP(H40,Sperrtermine4,1),"Sperrdatum",IF(D40=1, IF(H40&gt;=Info!C$1,IF(H40&lt;=Info!D$1,IF(N40="","",IF(M40="","",H40)),"Zeitraum"),"Zeitraum"),IF(D40=2, IF(H40&gt;=Info!C$2,IF(H40&lt;=Info!D$2,IF(N40="","",IF(M40="","",H40)),"Zeitraum"),"Zeitraum"),IF(N40="","",IF(M40="","",H40)))))),IF(N40="","",IF(M40="","",H40)))</f>
        <v>Sperrdatum</v>
      </c>
      <c r="G40" s="33" t="str">
        <f>IF(F40="Sperrdatum",VLOOKUP(H40,Sperrtermine4,2),IF(F40="Zeitraum",IF(D40=3,"ZR3",IF(D40=2,"ZR2","ZR1")),IF(N40="","",IF(M40="","",I40))))</f>
        <v>DM DHB</v>
      </c>
      <c r="H40" s="34">
        <v>45584</v>
      </c>
      <c r="I40" s="36" t="s">
        <v>122</v>
      </c>
      <c r="J40" s="30" t="str">
        <f>J12</f>
        <v>Mannheimer HC III</v>
      </c>
      <c r="K40" s="30" t="s">
        <v>78</v>
      </c>
      <c r="L40" s="30" t="str">
        <f>J8</f>
        <v>TSV Mannheim Hockey III</v>
      </c>
      <c r="M40" s="36" t="s">
        <v>82</v>
      </c>
      <c r="N40" s="36"/>
      <c r="O40" s="37" t="s">
        <v>123</v>
      </c>
      <c r="P40" s="38"/>
      <c r="Q40" s="39" t="s">
        <v>79</v>
      </c>
      <c r="R40" s="10"/>
      <c r="S40" s="1"/>
      <c r="T40" s="1"/>
      <c r="U40" s="24"/>
      <c r="V40" s="25"/>
      <c r="W40" s="26"/>
      <c r="X40" s="24"/>
      <c r="Y40" s="24"/>
      <c r="Z40" s="27"/>
      <c r="AA40" s="28"/>
      <c r="AB40" s="28"/>
      <c r="AC40" s="1"/>
      <c r="AD40" s="24"/>
      <c r="AE40" s="1"/>
      <c r="AF40" s="1"/>
    </row>
    <row r="41" spans="1:32">
      <c r="A41" s="2"/>
      <c r="B41" s="29" t="s">
        <v>124</v>
      </c>
      <c r="C41" s="30">
        <v>5</v>
      </c>
      <c r="D41" s="30">
        <f>IF(E41=""," ", IF(E41&gt;=Info!C$1,IF(E41&lt;=Info!D$1,1,IF(E41&gt;=Info!C$2,IF(E41&lt;=Info!D$2,2,3),3)),3))</f>
        <v>1</v>
      </c>
      <c r="E41" s="40">
        <v>45584</v>
      </c>
      <c r="F41" s="32" t="str">
        <f>IF(P41="",IF(H41="","",IF(H41=VLOOKUP(H41,Sperrtermine4,1),"Sperrdatum",IF(D41=1, IF(H41&gt;=Info!C$1,IF(H41&lt;=Info!D$1,IF(N41="","",IF(M41="","",H41)),"Zeitraum"),"Zeitraum"),IF(D41=2, IF(H41&gt;=Info!C$2,IF(H41&lt;=Info!D$2,IF(N41="","",IF(M41="","",H41)),"Zeitraum"),"Zeitraum"),IF(N41="","",IF(M41="","",H41)))))),IF(N41="","",IF(M41="","",H41)))</f>
        <v>Sperrdatum</v>
      </c>
      <c r="G41" s="33" t="str">
        <f>IF(F41="Sperrdatum",VLOOKUP(H41,Sperrtermine4,2),IF(F41="Zeitraum",IF(D41=3,"ZR3",IF(D41=2,"ZR2","ZR1")),IF(N41="","",IF(M41="","",I41))))</f>
        <v>DM DHB</v>
      </c>
      <c r="H41" s="34">
        <v>45584</v>
      </c>
      <c r="I41" s="36" t="s">
        <v>122</v>
      </c>
      <c r="J41" s="30" t="str">
        <f>J11</f>
        <v>TSV Ludwigsburg</v>
      </c>
      <c r="K41" s="30" t="s">
        <v>78</v>
      </c>
      <c r="L41" s="30" t="str">
        <f>J7</f>
        <v>HC Lahr</v>
      </c>
      <c r="M41" s="36" t="s">
        <v>48</v>
      </c>
      <c r="N41" s="36" t="s">
        <v>27</v>
      </c>
      <c r="O41" s="37"/>
      <c r="P41" s="38"/>
      <c r="Q41" s="39" t="s">
        <v>79</v>
      </c>
      <c r="R41" s="10"/>
      <c r="S41" s="1"/>
      <c r="T41" s="1"/>
      <c r="U41" s="24"/>
      <c r="V41" s="25"/>
      <c r="W41" s="26"/>
      <c r="X41" s="24"/>
      <c r="Y41" s="24"/>
      <c r="Z41" s="27"/>
      <c r="AA41" s="28"/>
      <c r="AB41" s="28"/>
      <c r="AC41" s="1"/>
      <c r="AD41" s="24"/>
      <c r="AE41" s="1"/>
      <c r="AF41" s="1"/>
    </row>
    <row r="42" spans="1:32">
      <c r="A42" s="2"/>
      <c r="B42" s="87" t="s">
        <v>125</v>
      </c>
      <c r="C42" s="114"/>
      <c r="D42" s="114"/>
      <c r="E42" s="114"/>
      <c r="F42" s="114"/>
      <c r="G42" s="114"/>
      <c r="H42" s="41"/>
      <c r="I42" s="41"/>
      <c r="J42" s="88" t="s">
        <v>126</v>
      </c>
      <c r="K42" s="115"/>
      <c r="L42" s="115"/>
      <c r="M42" s="41"/>
      <c r="N42" s="41"/>
      <c r="O42" s="42"/>
      <c r="P42" s="41"/>
      <c r="Q42" s="43"/>
      <c r="R42" s="10"/>
      <c r="S42" s="1"/>
      <c r="T42" s="1"/>
      <c r="U42" s="24"/>
      <c r="V42" s="25"/>
      <c r="W42" s="26"/>
      <c r="X42" s="24"/>
      <c r="Y42" s="24"/>
      <c r="Z42" s="27"/>
      <c r="AA42" s="28"/>
      <c r="AB42" s="28"/>
      <c r="AC42" s="1"/>
      <c r="AD42" s="24"/>
      <c r="AE42" s="1"/>
      <c r="AF42" s="1"/>
    </row>
    <row r="43" spans="1:32">
      <c r="A43" s="2"/>
      <c r="B43" s="29" t="s">
        <v>127</v>
      </c>
      <c r="C43" s="30">
        <v>6</v>
      </c>
      <c r="D43" s="30">
        <f>IF(E43=""," ", IF(E43&gt;=Info!C$1,IF(E43&lt;=Info!D$1,1,IF(E43&gt;=Info!C$2,IF(E43&lt;=Info!D$2,2,3),3)),3))</f>
        <v>2</v>
      </c>
      <c r="E43" s="40">
        <v>45780</v>
      </c>
      <c r="F43" s="32">
        <f>IF(P43="",IF(H43="","",IF(H43=VLOOKUP(H43,Sperrtermine4,1),"Sperrdatum",IF(D43=1, IF(H43&gt;=Info!C$1,IF(H43&lt;=Info!D$1,IF(N43="","",IF(M43="","",H43)),"Zeitraum"),"Zeitraum"),IF(D43=2, IF(H43&gt;=Info!C$2,IF(H43&lt;=Info!D$2,IF(N43="","",IF(M43="","",H43)),"Zeitraum"),"Zeitraum"),IF(N43="","",IF(M43="","",H43)))))),IF(N43="","",IF(M43="","",H43)))</f>
        <v>45781</v>
      </c>
      <c r="G43" s="33">
        <f>IF(F43="Sperrdatum",VLOOKUP(H43,Sperrtermine4,2),IF(F43="Zeitraum",IF(D43=3,"ZR3",IF(D43=2,"ZR2","ZR1")),IF(N43="","",IF(M43="","",I43))))</f>
        <v>0.45833333329999998</v>
      </c>
      <c r="H43" s="34">
        <v>45781</v>
      </c>
      <c r="I43" s="35">
        <v>0.45833333333333331</v>
      </c>
      <c r="J43" s="30" t="str">
        <f>J6</f>
        <v>HC Suebia Aalen</v>
      </c>
      <c r="K43" s="30" t="s">
        <v>78</v>
      </c>
      <c r="L43" s="30" t="str">
        <f>J11</f>
        <v>TSV Ludwigsburg</v>
      </c>
      <c r="M43" s="36" t="s">
        <v>21</v>
      </c>
      <c r="N43" s="36" t="s">
        <v>48</v>
      </c>
      <c r="O43" s="37"/>
      <c r="P43" s="38"/>
      <c r="Q43" s="39" t="s">
        <v>79</v>
      </c>
      <c r="R43" s="10"/>
      <c r="S43" s="1"/>
      <c r="T43" s="1"/>
      <c r="U43" s="24"/>
      <c r="V43" s="25"/>
      <c r="W43" s="26"/>
      <c r="X43" s="24"/>
      <c r="Y43" s="24"/>
      <c r="Z43" s="27"/>
      <c r="AA43" s="28"/>
      <c r="AB43" s="28"/>
      <c r="AC43" s="1"/>
      <c r="AD43" s="24"/>
      <c r="AE43" s="1"/>
      <c r="AF43" s="1"/>
    </row>
    <row r="44" spans="1:32">
      <c r="A44" s="2"/>
      <c r="B44" s="29" t="s">
        <v>128</v>
      </c>
      <c r="C44" s="30">
        <v>6</v>
      </c>
      <c r="D44" s="30">
        <f>IF(E44=""," ", IF(E44&gt;=Info!C$1,IF(E44&lt;=Info!D$1,1,IF(E44&gt;=Info!C$2,IF(E44&lt;=Info!D$2,2,3),3)),3))</f>
        <v>2</v>
      </c>
      <c r="E44" s="40">
        <v>45780</v>
      </c>
      <c r="F44" s="32">
        <f>IF(P44="",IF(H44="","",IF(H44=VLOOKUP(H44,Sperrtermine4,1),"Sperrdatum",IF(D44=1, IF(H44&gt;=Info!C$1,IF(H44&lt;=Info!D$1,IF(N44="","",IF(M44="","",H44)),"Zeitraum"),"Zeitraum"),IF(D44=2, IF(H44&gt;=Info!C$2,IF(H44&lt;=Info!D$2,IF(N44="","",IF(M44="","",H44)),"Zeitraum"),"Zeitraum"),IF(N44="","",IF(M44="","",H44)))))),IF(N44="","",IF(M44="","",H44)))</f>
        <v>45780</v>
      </c>
      <c r="G44" s="33">
        <f>IF(F44="Sperrdatum",VLOOKUP(H44,Sperrtermine4,2),IF(F44="Zeitraum",IF(D44=3,"ZR3",IF(D44=2,"ZR2","ZR1")),IF(N44="","",IF(M44="","",I44))))</f>
        <v>0.75</v>
      </c>
      <c r="H44" s="34">
        <v>45780</v>
      </c>
      <c r="I44" s="35">
        <v>0.75</v>
      </c>
      <c r="J44" s="30" t="str">
        <f>J8</f>
        <v>TSV Mannheim Hockey III</v>
      </c>
      <c r="K44" s="30" t="s">
        <v>78</v>
      </c>
      <c r="L44" s="30" t="str">
        <f>J10</f>
        <v>HC Heidelberg II</v>
      </c>
      <c r="M44" s="36" t="s">
        <v>102</v>
      </c>
      <c r="N44" s="36" t="s">
        <v>42</v>
      </c>
      <c r="O44" s="37"/>
      <c r="P44" s="38"/>
      <c r="Q44" s="39" t="s">
        <v>79</v>
      </c>
      <c r="R44" s="10"/>
      <c r="S44" s="1"/>
      <c r="T44" s="1"/>
      <c r="U44" s="24"/>
      <c r="V44" s="25"/>
      <c r="W44" s="26"/>
      <c r="X44" s="24"/>
      <c r="Y44" s="24"/>
      <c r="Z44" s="27"/>
      <c r="AA44" s="28"/>
      <c r="AB44" s="28"/>
      <c r="AC44" s="1"/>
      <c r="AD44" s="24"/>
      <c r="AE44" s="1"/>
      <c r="AF44" s="1"/>
    </row>
    <row r="45" spans="1:32">
      <c r="A45" s="2"/>
      <c r="B45" s="29" t="s">
        <v>129</v>
      </c>
      <c r="C45" s="30">
        <v>6</v>
      </c>
      <c r="D45" s="30">
        <f>IF(E45=""," ", IF(E45&gt;=Info!C$1,IF(E45&lt;=Info!D$1,1,IF(E45&gt;=Info!C$2,IF(E45&lt;=Info!D$2,2,3),3)),3))</f>
        <v>2</v>
      </c>
      <c r="E45" s="40">
        <v>45780</v>
      </c>
      <c r="F45" s="32">
        <f>IF(P45="",IF(H45="","",IF(H45=VLOOKUP(H45,Sperrtermine4,1),"Sperrdatum",IF(D45=1, IF(H45&gt;=Info!C$1,IF(H45&lt;=Info!D$1,IF(N45="","",IF(M45="","",H45)),"Zeitraum"),"Zeitraum"),IF(D45=2, IF(H45&gt;=Info!C$2,IF(H45&lt;=Info!D$2,IF(N45="","",IF(M45="","",H45)),"Zeitraum"),"Zeitraum"),IF(N45="","",IF(M45="","",H45)))))),IF(N45="","",IF(M45="","",H45)))</f>
        <v>45781</v>
      </c>
      <c r="G45" s="33">
        <f>IF(F45="Sperrdatum",VLOOKUP(H45,Sperrtermine4,2),IF(F45="Zeitraum",IF(D45=3,"ZR3",IF(D45=2,"ZR2","ZR1")),IF(N45="","",IF(M45="","",I45))))</f>
        <v>0.45833333329999998</v>
      </c>
      <c r="H45" s="34">
        <v>45781</v>
      </c>
      <c r="I45" s="35">
        <v>0.45833333333333331</v>
      </c>
      <c r="J45" s="30" t="str">
        <f>J7</f>
        <v>HC Lahr</v>
      </c>
      <c r="K45" s="30" t="s">
        <v>78</v>
      </c>
      <c r="L45" s="30" t="str">
        <f>J13</f>
        <v>TC RW Tuttlingen</v>
      </c>
      <c r="M45" s="36" t="s">
        <v>27</v>
      </c>
      <c r="N45" s="36" t="s">
        <v>59</v>
      </c>
      <c r="O45" s="37"/>
      <c r="P45" s="38"/>
      <c r="Q45" s="39" t="s">
        <v>79</v>
      </c>
      <c r="R45" s="10"/>
      <c r="S45" s="1"/>
      <c r="T45" s="1"/>
      <c r="U45" s="24"/>
      <c r="V45" s="25"/>
      <c r="W45" s="26"/>
      <c r="X45" s="24"/>
      <c r="Y45" s="24"/>
      <c r="Z45" s="27"/>
      <c r="AA45" s="28"/>
      <c r="AB45" s="28"/>
      <c r="AC45" s="1"/>
      <c r="AD45" s="24"/>
      <c r="AE45" s="1"/>
      <c r="AF45" s="1"/>
    </row>
    <row r="46" spans="1:32">
      <c r="A46" s="2"/>
      <c r="B46" s="29" t="s">
        <v>130</v>
      </c>
      <c r="C46" s="30">
        <v>6</v>
      </c>
      <c r="D46" s="30">
        <f>IF(E46=""," ", IF(E46&gt;=Info!C$1,IF(E46&lt;=Info!D$1,1,IF(E46&gt;=Info!C$2,IF(E46&lt;=Info!D$2,2,3),3)),3))</f>
        <v>2</v>
      </c>
      <c r="E46" s="40">
        <v>45780</v>
      </c>
      <c r="F46" s="32">
        <f>IF(P46="",IF(H46="","",IF(H46=VLOOKUP(H46,Sperrtermine4,1),"Sperrdatum",IF(D46=1, IF(H46&gt;=Info!C$1,IF(H46&lt;=Info!D$1,IF(N46="","",IF(M46="","",H46)),"Zeitraum"),"Zeitraum"),IF(D46=2, IF(H46&gt;=Info!C$2,IF(H46&lt;=Info!D$2,IF(N46="","",IF(M46="","",H46)),"Zeitraum"),"Zeitraum"),IF(N46="","",IF(M46="","",H46)))))),IF(N46="","",IF(M46="","",H46)))</f>
        <v>45781</v>
      </c>
      <c r="G46" s="33">
        <f>IF(F46="Sperrdatum",VLOOKUP(H46,Sperrtermine4,2),IF(F46="Zeitraum",IF(D46=3,"ZR3",IF(D46=2,"ZR2","ZR1")),IF(N46="","",IF(M46="","",I46))))</f>
        <v>0.5</v>
      </c>
      <c r="H46" s="34">
        <v>45781</v>
      </c>
      <c r="I46" s="35">
        <v>0.5</v>
      </c>
      <c r="J46" s="30" t="str">
        <f>J9</f>
        <v>HC Ludwigsburg III</v>
      </c>
      <c r="K46" s="30" t="s">
        <v>78</v>
      </c>
      <c r="L46" s="30" t="str">
        <f>J12</f>
        <v>Mannheimer HC III</v>
      </c>
      <c r="M46" s="36" t="s">
        <v>38</v>
      </c>
      <c r="N46" s="36" t="s">
        <v>131</v>
      </c>
      <c r="O46" s="37"/>
      <c r="P46" s="38"/>
      <c r="Q46" s="39" t="s">
        <v>79</v>
      </c>
      <c r="R46" s="10"/>
      <c r="S46" s="1"/>
      <c r="T46" s="1"/>
      <c r="U46" s="24"/>
      <c r="V46" s="25"/>
      <c r="W46" s="26"/>
      <c r="X46" s="24"/>
      <c r="Y46" s="24"/>
      <c r="Z46" s="27"/>
      <c r="AA46" s="28"/>
      <c r="AB46" s="28"/>
      <c r="AC46" s="1"/>
      <c r="AD46" s="24"/>
      <c r="AE46" s="1"/>
      <c r="AF46" s="1"/>
    </row>
    <row r="47" spans="1:32">
      <c r="A47" s="2"/>
      <c r="B47" s="87" t="s">
        <v>132</v>
      </c>
      <c r="C47" s="114"/>
      <c r="D47" s="114"/>
      <c r="E47" s="114"/>
      <c r="F47" s="114"/>
      <c r="G47" s="114"/>
      <c r="H47" s="41"/>
      <c r="I47" s="41"/>
      <c r="J47" s="88" t="s">
        <v>133</v>
      </c>
      <c r="K47" s="115"/>
      <c r="L47" s="115"/>
      <c r="M47" s="41"/>
      <c r="N47" s="41"/>
      <c r="O47" s="42"/>
      <c r="P47" s="41"/>
      <c r="Q47" s="43"/>
      <c r="R47" s="10"/>
      <c r="S47" s="1"/>
      <c r="T47" s="1"/>
      <c r="U47" s="24"/>
      <c r="V47" s="25"/>
      <c r="W47" s="26"/>
      <c r="X47" s="24"/>
      <c r="Y47" s="24"/>
      <c r="Z47" s="27"/>
      <c r="AA47" s="28"/>
      <c r="AB47" s="28"/>
      <c r="AC47" s="1"/>
      <c r="AD47" s="24"/>
      <c r="AE47" s="1"/>
      <c r="AF47" s="1"/>
    </row>
    <row r="48" spans="1:32">
      <c r="A48" s="2"/>
      <c r="B48" s="29" t="s">
        <v>134</v>
      </c>
      <c r="C48" s="30">
        <v>7</v>
      </c>
      <c r="D48" s="30">
        <f>IF(E48=""," ", IF(E48&gt;=Info!C$1,IF(E48&lt;=Info!D$1,1,IF(E48&gt;=Info!C$2,IF(E48&lt;=Info!D$2,2,3),3)),3))</f>
        <v>2</v>
      </c>
      <c r="E48" s="40">
        <v>45787</v>
      </c>
      <c r="F48" s="32">
        <f>IF(P48="",IF(H48="","",IF(H48=VLOOKUP(H48,Sperrtermine4,1),"Sperrdatum",IF(D48=1, IF(H48&gt;=Info!C$1,IF(H48&lt;=Info!D$1,IF(O48="","",IF(M48="","",H48)),"Zeitraum"),"Zeitraum"),IF(D48=2, IF(H48&gt;=Info!C$2,IF(H48&lt;=Info!D$2,IF(O48="","",IF(M48="","",H48)),"Zeitraum"),"Zeitraum"),IF(O48="","",IF(M48="","",H48)))))),IF(O48="","",IF(M48="","",H48)))</f>
        <v>45788</v>
      </c>
      <c r="G48" s="33" t="str">
        <f>IF(F48="Sperrdatum",VLOOKUP(H48,Sperrtermine4,2),IF(F48="Zeitraum",IF(D48=3,"ZR3",IF(D48=2,"ZR2","ZR1")),IF(O48="","",IF(M48="","",I48))))</f>
        <v>14.00</v>
      </c>
      <c r="H48" s="34">
        <v>45788</v>
      </c>
      <c r="I48" s="36" t="s">
        <v>135</v>
      </c>
      <c r="J48" s="30" t="str">
        <f>J12</f>
        <v>Mannheimer HC III</v>
      </c>
      <c r="K48" s="30" t="s">
        <v>78</v>
      </c>
      <c r="L48" s="30" t="str">
        <f>J6</f>
        <v>HC Suebia Aalen</v>
      </c>
      <c r="M48" s="36" t="s">
        <v>82</v>
      </c>
      <c r="N48" s="45" t="s">
        <v>21</v>
      </c>
      <c r="O48" s="46" t="s">
        <v>136</v>
      </c>
      <c r="P48" s="38"/>
      <c r="Q48" s="39" t="s">
        <v>79</v>
      </c>
      <c r="R48" s="10"/>
      <c r="S48" s="1"/>
      <c r="T48" s="1"/>
      <c r="U48" s="24"/>
      <c r="V48" s="25"/>
      <c r="W48" s="26"/>
      <c r="X48" s="24"/>
      <c r="Y48" s="24"/>
      <c r="Z48" s="27"/>
      <c r="AA48" s="28"/>
      <c r="AB48" s="28"/>
      <c r="AC48" s="1"/>
      <c r="AD48" s="24"/>
      <c r="AE48" s="1"/>
      <c r="AF48" s="1"/>
    </row>
    <row r="49" spans="1:32">
      <c r="A49" s="2"/>
      <c r="B49" s="29" t="s">
        <v>137</v>
      </c>
      <c r="C49" s="30">
        <v>7</v>
      </c>
      <c r="D49" s="30">
        <f>IF(E49=""," ", IF(E49&gt;=Info!C$1,IF(E49&lt;=Info!D$1,1,IF(E49&gt;=Info!C$2,IF(E49&lt;=Info!D$2,2,3),3)),3))</f>
        <v>2</v>
      </c>
      <c r="E49" s="40">
        <v>45787</v>
      </c>
      <c r="F49" s="32">
        <f>IF(P49="",IF(H49="","",IF(H49=VLOOKUP(H49,Sperrtermine4,1),"Sperrdatum",IF(D49=1, IF(H49&gt;=Info!C$1,IF(H49&lt;=Info!D$1,IF(N49="","",IF(M49="","",H49)),"Zeitraum"),"Zeitraum"),IF(D49=2, IF(H49&gt;=Info!C$2,IF(H49&lt;=Info!D$2,IF(N49="","",IF(M49="","",H49)),"Zeitraum"),"Zeitraum"),IF(N49="","",IF(M49="","",H49)))))),IF(N49="","",IF(M49="","",H49)))</f>
        <v>45787</v>
      </c>
      <c r="G49" s="33">
        <f>IF(F49="Sperrdatum",VLOOKUP(H49,Sperrtermine4,2),IF(F49="Zeitraum",IF(D49=3,"ZR3",IF(D49=2,"ZR2","ZR1")),IF(N49="","",IF(M49="","",I49))))</f>
        <v>0.70833333330000003</v>
      </c>
      <c r="H49" s="34">
        <v>45787</v>
      </c>
      <c r="I49" s="35">
        <v>0.70833333333333337</v>
      </c>
      <c r="J49" s="30" t="str">
        <f>J8</f>
        <v>TSV Mannheim Hockey III</v>
      </c>
      <c r="K49" s="30" t="s">
        <v>78</v>
      </c>
      <c r="L49" s="30" t="str">
        <f>J11</f>
        <v>TSV Ludwigsburg</v>
      </c>
      <c r="M49" s="36" t="s">
        <v>102</v>
      </c>
      <c r="N49" s="36" t="s">
        <v>48</v>
      </c>
      <c r="O49" s="37"/>
      <c r="P49" s="38"/>
      <c r="Q49" s="39" t="s">
        <v>79</v>
      </c>
      <c r="R49" s="10"/>
      <c r="S49" s="1"/>
      <c r="T49" s="1"/>
      <c r="U49" s="24"/>
      <c r="V49" s="25"/>
      <c r="W49" s="26"/>
      <c r="X49" s="24"/>
      <c r="Y49" s="24"/>
      <c r="Z49" s="27"/>
      <c r="AA49" s="28"/>
      <c r="AB49" s="28"/>
      <c r="AC49" s="1"/>
      <c r="AD49" s="24"/>
      <c r="AE49" s="1"/>
      <c r="AF49" s="1"/>
    </row>
    <row r="50" spans="1:32">
      <c r="A50" s="2"/>
      <c r="B50" s="29" t="s">
        <v>138</v>
      </c>
      <c r="C50" s="30">
        <v>7</v>
      </c>
      <c r="D50" s="30">
        <f>IF(E50=""," ", IF(E50&gt;=Info!C$1,IF(E50&lt;=Info!D$1,1,IF(E50&gt;=Info!C$2,IF(E50&lt;=Info!D$2,2,3),3)),3))</f>
        <v>2</v>
      </c>
      <c r="E50" s="40">
        <v>45787</v>
      </c>
      <c r="F50" s="32">
        <f>IF(P50="",IF(H50="","",IF(H50=VLOOKUP(H50,Sperrtermine4,1),"Sperrdatum",IF(D50=1, IF(H50&gt;=Info!C$1,IF(H50&lt;=Info!D$1,IF(N50="","",IF(M50="","",H50)),"Zeitraum"),"Zeitraum"),IF(D50=2, IF(H50&gt;=Info!C$2,IF(H50&lt;=Info!D$2,IF(N50="","",IF(M50="","",H50)),"Zeitraum"),"Zeitraum"),IF(N50="","",IF(M50="","",H50)))))),IF(N50="","",IF(M50="","",H50)))</f>
        <v>45787</v>
      </c>
      <c r="G50" s="33">
        <f>IF(F50="Sperrdatum",VLOOKUP(H50,Sperrtermine4,2),IF(F50="Zeitraum",IF(D50=3,"ZR3",IF(D50=2,"ZR2","ZR1")),IF(N50="","",IF(M50="","",I50))))</f>
        <v>0.71875</v>
      </c>
      <c r="H50" s="34">
        <v>45787</v>
      </c>
      <c r="I50" s="35">
        <v>0.71875</v>
      </c>
      <c r="J50" s="30" t="str">
        <f>J10</f>
        <v>HC Heidelberg II</v>
      </c>
      <c r="K50" s="30" t="s">
        <v>78</v>
      </c>
      <c r="L50" s="30" t="str">
        <f>J13</f>
        <v>TC RW Tuttlingen</v>
      </c>
      <c r="M50" s="36" t="s">
        <v>42</v>
      </c>
      <c r="N50" s="36" t="s">
        <v>59</v>
      </c>
      <c r="O50" s="37"/>
      <c r="P50" s="38"/>
      <c r="Q50" s="39" t="s">
        <v>79</v>
      </c>
      <c r="R50" s="10"/>
      <c r="S50" s="1"/>
      <c r="T50" s="1"/>
      <c r="U50" s="24"/>
      <c r="V50" s="25"/>
      <c r="W50" s="26"/>
      <c r="X50" s="24"/>
      <c r="Y50" s="24"/>
      <c r="Z50" s="27"/>
      <c r="AA50" s="28"/>
      <c r="AB50" s="28"/>
      <c r="AC50" s="1"/>
      <c r="AD50" s="24"/>
      <c r="AE50" s="1"/>
      <c r="AF50" s="1"/>
    </row>
    <row r="51" spans="1:32">
      <c r="A51" s="2"/>
      <c r="B51" s="29" t="s">
        <v>139</v>
      </c>
      <c r="C51" s="30">
        <v>7</v>
      </c>
      <c r="D51" s="30">
        <f>IF(E51=""," ", IF(E51&gt;=Info!C$1,IF(E51&lt;=Info!D$1,1,IF(E51&gt;=Info!C$2,IF(E51&lt;=Info!D$2,2,3),3)),3))</f>
        <v>2</v>
      </c>
      <c r="E51" s="40">
        <v>45787</v>
      </c>
      <c r="F51" s="32">
        <f>IF(P51="",IF(H51="","",IF(H51=VLOOKUP(H51,Sperrtermine4,1),"Sperrdatum",IF(D51=1, IF(H51&gt;=Info!C$1,IF(H51&lt;=Info!D$1,IF(N51="","",IF(M51="","",H51)),"Zeitraum"),"Zeitraum"),IF(D51=2, IF(H51&gt;=Info!C$2,IF(H51&lt;=Info!D$2,IF(N51="","",IF(M51="","",H51)),"Zeitraum"),"Zeitraum"),IF(N51="","",IF(M51="","",H51)))))),IF(N51="","",IF(M51="","",H51)))</f>
        <v>45787</v>
      </c>
      <c r="G51" s="33">
        <f>IF(F51="Sperrdatum",VLOOKUP(H51,Sperrtermine4,2),IF(F51="Zeitraum",IF(D51=3,"ZR3",IF(D51=2,"ZR2","ZR1")),IF(N51="","",IF(M51="","",I51))))</f>
        <v>0.75</v>
      </c>
      <c r="H51" s="34">
        <v>45787</v>
      </c>
      <c r="I51" s="35">
        <v>0.75</v>
      </c>
      <c r="J51" s="30" t="str">
        <f>J9</f>
        <v>HC Ludwigsburg III</v>
      </c>
      <c r="K51" s="30" t="s">
        <v>78</v>
      </c>
      <c r="L51" s="30" t="str">
        <f>J7</f>
        <v>HC Lahr</v>
      </c>
      <c r="M51" s="36" t="s">
        <v>38</v>
      </c>
      <c r="N51" s="36" t="s">
        <v>27</v>
      </c>
      <c r="O51" s="37"/>
      <c r="P51" s="38"/>
      <c r="Q51" s="39" t="s">
        <v>79</v>
      </c>
      <c r="R51" s="10"/>
      <c r="S51" s="1"/>
      <c r="T51" s="1"/>
      <c r="U51" s="24"/>
      <c r="V51" s="25"/>
      <c r="W51" s="26"/>
      <c r="X51" s="24"/>
      <c r="Y51" s="24"/>
      <c r="Z51" s="27"/>
      <c r="AA51" s="28"/>
      <c r="AB51" s="28"/>
      <c r="AC51" s="1"/>
      <c r="AD51" s="24"/>
      <c r="AE51" s="1"/>
      <c r="AF51" s="1"/>
    </row>
    <row r="52" spans="1:32">
      <c r="A52" s="2"/>
      <c r="B52" s="87" t="s">
        <v>140</v>
      </c>
      <c r="C52" s="114"/>
      <c r="D52" s="114"/>
      <c r="E52" s="114"/>
      <c r="F52" s="114"/>
      <c r="G52" s="114"/>
      <c r="H52" s="41"/>
      <c r="I52" s="41"/>
      <c r="J52" s="88" t="s">
        <v>141</v>
      </c>
      <c r="K52" s="115"/>
      <c r="L52" s="115"/>
      <c r="M52" s="41"/>
      <c r="N52" s="41"/>
      <c r="O52" s="42"/>
      <c r="P52" s="41"/>
      <c r="Q52" s="43"/>
      <c r="R52" s="10"/>
      <c r="S52" s="1"/>
      <c r="T52" s="1"/>
      <c r="U52" s="24"/>
      <c r="V52" s="25"/>
      <c r="W52" s="26"/>
      <c r="X52" s="24"/>
      <c r="Y52" s="24"/>
      <c r="Z52" s="27"/>
      <c r="AA52" s="28"/>
      <c r="AB52" s="28"/>
      <c r="AC52" s="1"/>
      <c r="AD52" s="24"/>
      <c r="AE52" s="1"/>
      <c r="AF52" s="1"/>
    </row>
    <row r="53" spans="1:32">
      <c r="A53" s="2"/>
      <c r="B53" s="29" t="s">
        <v>142</v>
      </c>
      <c r="C53" s="30">
        <v>8</v>
      </c>
      <c r="D53" s="30">
        <f>IF(E53=""," ", IF(E53&gt;=Info!C$1,IF(E53&lt;=Info!D$1,1,IF(E53&gt;=Info!C$2,IF(E53&lt;=Info!D$2,2,3),3)),3))</f>
        <v>2</v>
      </c>
      <c r="E53" s="40">
        <v>45794</v>
      </c>
      <c r="F53" s="32">
        <f>IF(P53="",IF(H53="","",IF(H53=VLOOKUP(H53,Sperrtermine4,1),"Sperrdatum",IF(D53=1, IF(H53&gt;=Info!C$1,IF(H53&lt;=Info!D$1,IF(N53="","",IF(M53="","",H53)),"Zeitraum"),"Zeitraum"),IF(D53=2, IF(H53&gt;=Info!C$2,IF(H53&lt;=Info!D$2,IF(N53="","",IF(M53="","",H53)),"Zeitraum"),"Zeitraum"),IF(N53="","",IF(M53="","",H53)))))),IF(N53="","",IF(M53="","",H53)))</f>
        <v>45794</v>
      </c>
      <c r="G53" s="33">
        <f>IF(F53="Sperrdatum",VLOOKUP(H53,Sperrtermine4,2),IF(F53="Zeitraum",IF(D53=3,"ZR3",IF(D53=2,"ZR2","ZR1")),IF(N53="","",IF(M53="","",I53))))</f>
        <v>0.70833333330000003</v>
      </c>
      <c r="H53" s="34">
        <v>45794</v>
      </c>
      <c r="I53" s="35">
        <v>0.70833333333333337</v>
      </c>
      <c r="J53" s="30" t="str">
        <f>J8</f>
        <v>TSV Mannheim Hockey III</v>
      </c>
      <c r="K53" s="30" t="s">
        <v>78</v>
      </c>
      <c r="L53" s="30" t="str">
        <f>J7</f>
        <v>HC Lahr</v>
      </c>
      <c r="M53" s="36" t="s">
        <v>102</v>
      </c>
      <c r="N53" s="36" t="s">
        <v>27</v>
      </c>
      <c r="O53" s="37"/>
      <c r="P53" s="38"/>
      <c r="Q53" s="39" t="s">
        <v>79</v>
      </c>
      <c r="R53" s="10"/>
      <c r="S53" s="1"/>
      <c r="T53" s="1"/>
      <c r="U53" s="24"/>
      <c r="V53" s="25"/>
      <c r="W53" s="26"/>
      <c r="X53" s="24"/>
      <c r="Y53" s="24"/>
      <c r="Z53" s="27"/>
      <c r="AA53" s="28"/>
      <c r="AB53" s="28"/>
      <c r="AC53" s="1"/>
      <c r="AD53" s="24"/>
      <c r="AE53" s="1"/>
      <c r="AF53" s="1"/>
    </row>
    <row r="54" spans="1:32">
      <c r="A54" s="2"/>
      <c r="B54" s="29" t="s">
        <v>143</v>
      </c>
      <c r="C54" s="30">
        <v>8</v>
      </c>
      <c r="D54" s="30">
        <f>IF(E54=""," ", IF(E54&gt;=Info!C$1,IF(E54&lt;=Info!D$1,1,IF(E54&gt;=Info!C$2,IF(E54&lt;=Info!D$2,2,3),3)),3))</f>
        <v>2</v>
      </c>
      <c r="E54" s="40">
        <v>45794</v>
      </c>
      <c r="F54" s="32">
        <f>IF(P54="",IF(H54="","",IF(H54=VLOOKUP(H54,Sperrtermine4,1),"Sperrdatum",IF(D54=1, IF(H54&gt;=Info!C$1,IF(H54&lt;=Info!D$1,IF(N54="","",IF(M54="","",H54)),"Zeitraum"),"Zeitraum"),IF(D54=2, IF(H54&gt;=Info!C$2,IF(H54&lt;=Info!D$2,IF(N54="","",IF(M54="","",H54)),"Zeitraum"),"Zeitraum"),IF(N54="","",IF(M54="","",H54)))))),IF(N54="","",IF(M54="","",H54)))</f>
        <v>45795</v>
      </c>
      <c r="G54" s="33">
        <f>IF(F54="Sperrdatum",VLOOKUP(H54,Sperrtermine4,2),IF(F54="Zeitraum",IF(D54=3,"ZR3",IF(D54=2,"ZR2","ZR1")),IF(N54="","",IF(M54="","",I54))))</f>
        <v>0.5625</v>
      </c>
      <c r="H54" s="34">
        <v>45795</v>
      </c>
      <c r="I54" s="35">
        <v>0.5625</v>
      </c>
      <c r="J54" s="30" t="str">
        <f>J10</f>
        <v>HC Heidelberg II</v>
      </c>
      <c r="K54" s="30" t="s">
        <v>78</v>
      </c>
      <c r="L54" s="30" t="str">
        <f>J12</f>
        <v>Mannheimer HC III</v>
      </c>
      <c r="M54" s="36" t="s">
        <v>42</v>
      </c>
      <c r="N54" s="36" t="s">
        <v>82</v>
      </c>
      <c r="O54" s="37"/>
      <c r="P54" s="38"/>
      <c r="Q54" s="39" t="s">
        <v>79</v>
      </c>
      <c r="R54" s="10"/>
      <c r="S54" s="1"/>
      <c r="T54" s="1"/>
      <c r="U54" s="24"/>
      <c r="V54" s="25"/>
      <c r="W54" s="26"/>
      <c r="X54" s="24"/>
      <c r="Y54" s="24"/>
      <c r="Z54" s="27"/>
      <c r="AA54" s="28"/>
      <c r="AB54" s="28"/>
      <c r="AC54" s="1"/>
      <c r="AD54" s="24"/>
      <c r="AE54" s="1"/>
      <c r="AF54" s="1"/>
    </row>
    <row r="55" spans="1:32">
      <c r="A55" s="2"/>
      <c r="B55" s="29" t="s">
        <v>144</v>
      </c>
      <c r="C55" s="30">
        <v>8</v>
      </c>
      <c r="D55" s="30">
        <f>IF(E55=""," ", IF(E55&gt;=Info!C$1,IF(E55&lt;=Info!D$1,1,IF(E55&gt;=Info!C$2,IF(E55&lt;=Info!D$2,2,3),3)),3))</f>
        <v>2</v>
      </c>
      <c r="E55" s="40">
        <v>45794</v>
      </c>
      <c r="F55" s="32">
        <f>IF(P55="",IF(H55="","",IF(H55=VLOOKUP(H55,Sperrtermine4,1),"Sperrdatum",IF(D55=1, IF(H55&gt;=Info!C$1,IF(H55&lt;=Info!D$1,IF(N55="","",IF(M55="","",H55)),"Zeitraum"),"Zeitraum"),IF(D55=2, IF(H55&gt;=Info!C$2,IF(H55&lt;=Info!D$2,IF(N55="","",IF(M55="","",H55)),"Zeitraum"),"Zeitraum"),IF(N55="","",IF(M55="","",H55)))))),IF(N55="","",IF(M55="","",H55)))</f>
        <v>45794</v>
      </c>
      <c r="G55" s="33">
        <f>IF(F55="Sperrdatum",VLOOKUP(H55,Sperrtermine4,2),IF(F55="Zeitraum",IF(D55=3,"ZR3",IF(D55=2,"ZR2","ZR1")),IF(N55="","",IF(M55="","",I55))))</f>
        <v>0.45833333329999998</v>
      </c>
      <c r="H55" s="34">
        <v>45794</v>
      </c>
      <c r="I55" s="35">
        <v>0.45833333333333331</v>
      </c>
      <c r="J55" s="30" t="str">
        <f>J13</f>
        <v>TC RW Tuttlingen</v>
      </c>
      <c r="K55" s="30" t="s">
        <v>78</v>
      </c>
      <c r="L55" s="30" t="str">
        <f>J11</f>
        <v>TSV Ludwigsburg</v>
      </c>
      <c r="M55" s="36" t="s">
        <v>110</v>
      </c>
      <c r="N55" s="36" t="s">
        <v>48</v>
      </c>
      <c r="O55" s="37"/>
      <c r="P55" s="38"/>
      <c r="Q55" s="39" t="s">
        <v>79</v>
      </c>
      <c r="R55" s="10"/>
      <c r="S55" s="1"/>
      <c r="T55" s="1"/>
      <c r="U55" s="24"/>
      <c r="V55" s="25"/>
      <c r="W55" s="26"/>
      <c r="X55" s="24"/>
      <c r="Y55" s="24"/>
      <c r="Z55" s="27"/>
      <c r="AA55" s="28"/>
      <c r="AB55" s="28"/>
      <c r="AC55" s="1"/>
      <c r="AD55" s="24"/>
      <c r="AE55" s="1"/>
      <c r="AF55" s="1"/>
    </row>
    <row r="56" spans="1:32">
      <c r="A56" s="2"/>
      <c r="B56" s="29" t="s">
        <v>145</v>
      </c>
      <c r="C56" s="30">
        <v>8</v>
      </c>
      <c r="D56" s="30">
        <f>IF(E56=""," ", IF(E56&gt;=Info!C$1,IF(E56&lt;=Info!D$1,1,IF(E56&gt;=Info!C$2,IF(E56&lt;=Info!D$2,2,3),3)),3))</f>
        <v>2</v>
      </c>
      <c r="E56" s="40">
        <v>45794</v>
      </c>
      <c r="F56" s="32">
        <f>IF(P56="",IF(H56="","",IF(H56=VLOOKUP(H56,Sperrtermine4,1),"Sperrdatum",IF(D56=1, IF(H56&gt;=Info!C$1,IF(H56&lt;=Info!D$1,IF(N56="","",IF(M56="","",H56)),"Zeitraum"),"Zeitraum"),IF(D56=2, IF(H56&gt;=Info!C$2,IF(H56&lt;=Info!D$2,IF(N56="","",IF(M56="","",H56)),"Zeitraum"),"Zeitraum"),IF(N56="","",IF(M56="","",H56)))))),IF(N56="","",IF(M56="","",H56)))</f>
        <v>45795</v>
      </c>
      <c r="G56" s="33">
        <f>IF(F56="Sperrdatum",VLOOKUP(H56,Sperrtermine4,2),IF(F56="Zeitraum",IF(D56=3,"ZR3",IF(D56=2,"ZR2","ZR1")),IF(N56="","",IF(M56="","",I56))))</f>
        <v>0.5</v>
      </c>
      <c r="H56" s="34">
        <v>45795</v>
      </c>
      <c r="I56" s="35">
        <v>0.5</v>
      </c>
      <c r="J56" s="30" t="str">
        <f>J6</f>
        <v>HC Suebia Aalen</v>
      </c>
      <c r="K56" s="30" t="s">
        <v>78</v>
      </c>
      <c r="L56" s="30" t="str">
        <f>J9</f>
        <v>HC Ludwigsburg III</v>
      </c>
      <c r="M56" s="36" t="s">
        <v>21</v>
      </c>
      <c r="N56" s="36" t="s">
        <v>38</v>
      </c>
      <c r="O56" s="37"/>
      <c r="P56" s="38"/>
      <c r="Q56" s="39" t="s">
        <v>79</v>
      </c>
      <c r="R56" s="10"/>
      <c r="S56" s="1"/>
      <c r="T56" s="1"/>
      <c r="U56" s="24"/>
      <c r="V56" s="25"/>
      <c r="W56" s="26"/>
      <c r="X56" s="24"/>
      <c r="Y56" s="24"/>
      <c r="Z56" s="27"/>
      <c r="AA56" s="28"/>
      <c r="AB56" s="28"/>
      <c r="AC56" s="1"/>
      <c r="AD56" s="24"/>
      <c r="AE56" s="1"/>
      <c r="AF56" s="1"/>
    </row>
    <row r="57" spans="1:32">
      <c r="A57" s="2"/>
      <c r="B57" s="87" t="s">
        <v>146</v>
      </c>
      <c r="C57" s="114"/>
      <c r="D57" s="114"/>
      <c r="E57" s="114"/>
      <c r="F57" s="114"/>
      <c r="G57" s="114"/>
      <c r="H57" s="41"/>
      <c r="I57" s="41"/>
      <c r="J57" s="88" t="s">
        <v>147</v>
      </c>
      <c r="K57" s="115"/>
      <c r="L57" s="115"/>
      <c r="M57" s="41"/>
      <c r="N57" s="41"/>
      <c r="O57" s="42"/>
      <c r="P57" s="41"/>
      <c r="Q57" s="43"/>
      <c r="R57" s="10"/>
      <c r="S57" s="1"/>
      <c r="T57" s="1"/>
      <c r="U57" s="24"/>
      <c r="V57" s="25"/>
      <c r="W57" s="26"/>
      <c r="X57" s="24"/>
      <c r="Y57" s="24"/>
      <c r="Z57" s="27"/>
      <c r="AA57" s="28"/>
      <c r="AB57" s="28"/>
      <c r="AC57" s="1"/>
      <c r="AD57" s="24"/>
      <c r="AE57" s="1"/>
      <c r="AF57" s="1"/>
    </row>
    <row r="58" spans="1:32">
      <c r="A58" s="2"/>
      <c r="B58" s="29" t="s">
        <v>148</v>
      </c>
      <c r="C58" s="30">
        <v>9</v>
      </c>
      <c r="D58" s="30">
        <f>IF(E58=""," ", IF(E58&gt;=Info!C$1,IF(E58&lt;=Info!D$1,1,IF(E58&gt;=Info!C$2,IF(E58&lt;=Info!D$2,2,3),3)),3))</f>
        <v>2</v>
      </c>
      <c r="E58" s="40">
        <v>45801</v>
      </c>
      <c r="F58" s="32">
        <f>IF(P58="",IF(H58="","",IF(H58=VLOOKUP(H58,Sperrtermine4,1),"Sperrdatum",IF(D58=1, IF(H58&gt;=Info!C$1,IF(H58&lt;=Info!D$1,IF(N58="","",IF(M58="","",H58)),"Zeitraum"),"Zeitraum"),IF(D58=2, IF(H58&gt;=Info!C$2,IF(H58&lt;=Info!D$2,IF(N58="","",IF(M58="","",H58)),"Zeitraum"),"Zeitraum"),IF(N58="","",IF(M58="","",H58)))))),IF(N58="","",IF(M58="","",H58)))</f>
        <v>45801</v>
      </c>
      <c r="G58" s="33">
        <f>IF(F58="Sperrdatum",VLOOKUP(H58,Sperrtermine4,2),IF(F58="Zeitraum",IF(D58=3,"ZR3",IF(D58=2,"ZR2","ZR1")),IF(N58="","",IF(M58="","",I58))))</f>
        <v>0.72916666669999997</v>
      </c>
      <c r="H58" s="34">
        <v>45801</v>
      </c>
      <c r="I58" s="35">
        <v>0.72916666666666663</v>
      </c>
      <c r="J58" s="30" t="str">
        <f t="shared" ref="J58:J59" si="2">J7</f>
        <v>HC Lahr</v>
      </c>
      <c r="K58" s="30" t="s">
        <v>78</v>
      </c>
      <c r="L58" s="30" t="str">
        <f>J12</f>
        <v>Mannheimer HC III</v>
      </c>
      <c r="M58" s="36" t="s">
        <v>27</v>
      </c>
      <c r="N58" s="36" t="s">
        <v>54</v>
      </c>
      <c r="O58" s="47"/>
      <c r="P58" s="38"/>
      <c r="Q58" s="39" t="s">
        <v>79</v>
      </c>
      <c r="R58" s="10"/>
      <c r="S58" s="1"/>
      <c r="T58" s="1"/>
      <c r="U58" s="24"/>
      <c r="V58" s="25"/>
      <c r="W58" s="26"/>
      <c r="X58" s="24"/>
      <c r="Y58" s="24"/>
      <c r="Z58" s="27"/>
      <c r="AA58" s="28"/>
      <c r="AB58" s="28"/>
      <c r="AC58" s="1"/>
      <c r="AD58" s="24"/>
      <c r="AE58" s="1"/>
      <c r="AF58" s="1"/>
    </row>
    <row r="59" spans="1:32">
      <c r="A59" s="2"/>
      <c r="B59" s="29" t="s">
        <v>149</v>
      </c>
      <c r="C59" s="30">
        <v>9</v>
      </c>
      <c r="D59" s="30">
        <f>IF(E59=""," ", IF(E59&gt;=Info!C$1,IF(E59&lt;=Info!D$1,1,IF(E59&gt;=Info!C$2,IF(E59&lt;=Info!D$2,2,3),3)),3))</f>
        <v>2</v>
      </c>
      <c r="E59" s="40">
        <v>45801</v>
      </c>
      <c r="F59" s="32">
        <f>IF(P59="",IF(H59="","",IF(H59=VLOOKUP(H59,Sperrtermine4,1),"Sperrdatum",IF(D59=1, IF(H59&gt;=Info!C$1,IF(H59&lt;=Info!D$1,IF(N59="","",IF(M59="","",H59)),"Zeitraum"),"Zeitraum"),IF(D59=2, IF(H59&gt;=Info!C$2,IF(H59&lt;=Info!D$2,IF(N59="","",IF(M59="","",H59)),"Zeitraum"),"Zeitraum"),IF(N59="","",IF(M59="","",H59)))))),IF(N59="","",IF(M59="","",H59)))</f>
        <v>45801</v>
      </c>
      <c r="G59" s="33">
        <f>IF(F59="Sperrdatum",VLOOKUP(H59,Sperrtermine4,2),IF(F59="Zeitraum",IF(D59=3,"ZR3",IF(D59=2,"ZR2","ZR1")),IF(N59="","",IF(M59="","",I59))))</f>
        <v>0.70833333330000003</v>
      </c>
      <c r="H59" s="34">
        <v>45801</v>
      </c>
      <c r="I59" s="35">
        <v>0.70833333333333337</v>
      </c>
      <c r="J59" s="30" t="str">
        <f t="shared" si="2"/>
        <v>TSV Mannheim Hockey III</v>
      </c>
      <c r="K59" s="30" t="s">
        <v>78</v>
      </c>
      <c r="L59" s="30" t="str">
        <f t="shared" ref="L59:L60" si="3">J9</f>
        <v>HC Ludwigsburg III</v>
      </c>
      <c r="M59" s="36" t="s">
        <v>102</v>
      </c>
      <c r="N59" s="36" t="s">
        <v>38</v>
      </c>
      <c r="O59" s="37"/>
      <c r="P59" s="38"/>
      <c r="Q59" s="39" t="s">
        <v>79</v>
      </c>
      <c r="R59" s="10"/>
      <c r="S59" s="1"/>
      <c r="T59" s="1"/>
      <c r="U59" s="24"/>
      <c r="V59" s="25"/>
      <c r="W59" s="26"/>
      <c r="X59" s="24"/>
      <c r="Y59" s="24"/>
      <c r="Z59" s="27"/>
      <c r="AA59" s="28"/>
      <c r="AB59" s="28"/>
      <c r="AC59" s="1"/>
      <c r="AD59" s="24"/>
      <c r="AE59" s="1"/>
      <c r="AF59" s="1"/>
    </row>
    <row r="60" spans="1:32">
      <c r="A60" s="2"/>
      <c r="B60" s="29" t="s">
        <v>150</v>
      </c>
      <c r="C60" s="30">
        <v>9</v>
      </c>
      <c r="D60" s="30">
        <f>IF(E60=""," ", IF(E60&gt;=Info!C$1,IF(E60&lt;=Info!D$1,1,IF(E60&gt;=Info!C$2,IF(E60&lt;=Info!D$2,2,3),3)),3))</f>
        <v>2</v>
      </c>
      <c r="E60" s="40">
        <v>45801</v>
      </c>
      <c r="F60" s="32">
        <f>IF(P60="",IF(H60="","",IF(H60=VLOOKUP(H60,Sperrtermine4,1),"Sperrdatum",IF(D60=1, IF(H60&gt;=Info!C$1,IF(H60&lt;=Info!D$1,IF(N60="","",IF(M60="","",H60)),"Zeitraum"),"Zeitraum"),IF(D60=2, IF(H60&gt;=Info!C$2,IF(H60&lt;=Info!D$2,IF(N60="","",IF(M60="","",H60)),"Zeitraum"),"Zeitraum"),IF(N60="","",IF(M60="","",H60)))))),IF(N60="","",IF(M60="","",H60)))</f>
        <v>45801</v>
      </c>
      <c r="G60" s="33" t="str">
        <f>IF(F60="Sperrdatum",VLOOKUP(H60,Sperrtermine4,2),IF(F60="Zeitraum",IF(D60=3,"ZR3",IF(D60=2,"ZR2","ZR1")),IF(N60="","",IF(M60="","",I60))))</f>
        <v>17.00</v>
      </c>
      <c r="H60" s="34">
        <v>45801</v>
      </c>
      <c r="I60" s="36" t="s">
        <v>84</v>
      </c>
      <c r="J60" s="30" t="str">
        <f>J11</f>
        <v>TSV Ludwigsburg</v>
      </c>
      <c r="K60" s="30" t="s">
        <v>78</v>
      </c>
      <c r="L60" s="30" t="str">
        <f t="shared" si="3"/>
        <v>HC Heidelberg II</v>
      </c>
      <c r="M60" s="36" t="s">
        <v>48</v>
      </c>
      <c r="N60" s="36" t="s">
        <v>42</v>
      </c>
      <c r="O60" s="37"/>
      <c r="P60" s="38"/>
      <c r="Q60" s="39" t="s">
        <v>79</v>
      </c>
      <c r="R60" s="10"/>
      <c r="S60" s="1"/>
      <c r="T60" s="1"/>
      <c r="U60" s="24"/>
      <c r="V60" s="25"/>
      <c r="W60" s="26"/>
      <c r="X60" s="24"/>
      <c r="Y60" s="24"/>
      <c r="Z60" s="27"/>
      <c r="AA60" s="28"/>
      <c r="AB60" s="28"/>
      <c r="AC60" s="1"/>
      <c r="AD60" s="24"/>
      <c r="AE60" s="1"/>
      <c r="AF60" s="1"/>
    </row>
    <row r="61" spans="1:32">
      <c r="A61" s="2"/>
      <c r="B61" s="29" t="s">
        <v>151</v>
      </c>
      <c r="C61" s="30">
        <v>9</v>
      </c>
      <c r="D61" s="30">
        <f>IF(E61=""," ", IF(E61&gt;=Info!C$1,IF(E61&lt;=Info!D$1,1,IF(E61&gt;=Info!C$2,IF(E61&lt;=Info!D$2,2,3),3)),3))</f>
        <v>2</v>
      </c>
      <c r="E61" s="40">
        <v>45801</v>
      </c>
      <c r="F61" s="32">
        <f>IF(P61="",IF(H61="","",IF(H61=VLOOKUP(H61,Sperrtermine4,1),"Sperrdatum",IF(D61=1, IF(H61&gt;=Info!C$1,IF(H61&lt;=Info!D$1,IF(N61="","",IF(M61="","",H61)),"Zeitraum"),"Zeitraum"),IF(D61=2, IF(H61&gt;=Info!C$2,IF(H61&lt;=Info!D$2,IF(N61="","",IF(M61="","",H61)),"Zeitraum"),"Zeitraum"),IF(N61="","",IF(M61="","",H61)))))),IF(N61="","",IF(M61="","",H61)))</f>
        <v>45802</v>
      </c>
      <c r="G61" s="33">
        <f>IF(F61="Sperrdatum",VLOOKUP(H61,Sperrtermine4,2),IF(F61="Zeitraum",IF(D61=3,"ZR3",IF(D61=2,"ZR2","ZR1")),IF(N61="","",IF(M61="","",I61))))</f>
        <v>0.45833333329999998</v>
      </c>
      <c r="H61" s="34">
        <v>45802</v>
      </c>
      <c r="I61" s="35">
        <v>0.45833333333333331</v>
      </c>
      <c r="J61" s="30" t="str">
        <f>J6</f>
        <v>HC Suebia Aalen</v>
      </c>
      <c r="K61" s="30" t="s">
        <v>78</v>
      </c>
      <c r="L61" s="30" t="str">
        <f>J13</f>
        <v>TC RW Tuttlingen</v>
      </c>
      <c r="M61" s="36" t="s">
        <v>21</v>
      </c>
      <c r="N61" s="36" t="s">
        <v>110</v>
      </c>
      <c r="O61" s="37"/>
      <c r="P61" s="38"/>
      <c r="Q61" s="39" t="s">
        <v>79</v>
      </c>
      <c r="R61" s="10"/>
      <c r="S61" s="1"/>
      <c r="T61" s="1"/>
      <c r="U61" s="24"/>
      <c r="V61" s="25"/>
      <c r="W61" s="26"/>
      <c r="X61" s="24"/>
      <c r="Y61" s="24"/>
      <c r="Z61" s="27"/>
      <c r="AA61" s="28"/>
      <c r="AB61" s="28"/>
      <c r="AC61" s="1"/>
      <c r="AD61" s="24"/>
      <c r="AE61" s="1"/>
      <c r="AF61" s="1"/>
    </row>
    <row r="62" spans="1:32">
      <c r="A62" s="2"/>
      <c r="B62" s="87" t="s">
        <v>152</v>
      </c>
      <c r="C62" s="114"/>
      <c r="D62" s="114"/>
      <c r="E62" s="114"/>
      <c r="F62" s="114"/>
      <c r="G62" s="114"/>
      <c r="H62" s="41"/>
      <c r="I62" s="41"/>
      <c r="J62" s="88" t="s">
        <v>153</v>
      </c>
      <c r="K62" s="115"/>
      <c r="L62" s="115"/>
      <c r="M62" s="41"/>
      <c r="N62" s="41"/>
      <c r="O62" s="42"/>
      <c r="P62" s="41"/>
      <c r="Q62" s="43"/>
      <c r="R62" s="10"/>
      <c r="S62" s="1"/>
      <c r="T62" s="1"/>
      <c r="U62" s="24"/>
      <c r="V62" s="25"/>
      <c r="W62" s="26"/>
      <c r="X62" s="24"/>
      <c r="Y62" s="24"/>
      <c r="Z62" s="27"/>
      <c r="AA62" s="28"/>
      <c r="AB62" s="28"/>
      <c r="AC62" s="1"/>
      <c r="AD62" s="24"/>
      <c r="AE62" s="1"/>
      <c r="AF62" s="1"/>
    </row>
    <row r="63" spans="1:32">
      <c r="A63" s="2"/>
      <c r="B63" s="29" t="s">
        <v>154</v>
      </c>
      <c r="C63" s="30">
        <v>10</v>
      </c>
      <c r="D63" s="30">
        <f>IF(E63=""," ", IF(E63&gt;=Info!C$1,IF(E63&lt;=Info!D$1,1,IF(E63&gt;=Info!C$2,IF(E63&lt;=Info!D$2,2,3),3)),3))</f>
        <v>2</v>
      </c>
      <c r="E63" s="40">
        <v>45778</v>
      </c>
      <c r="F63" s="32">
        <f>IF(P63="",IF(H63="","",IF(H63=VLOOKUP(H63,Sperrtermine4,1),"Sperrdatum",IF(D63=1, IF(H63&gt;=Info!C$1,IF(H63&lt;=Info!D$1,IF(N63="","",IF(M63="","",H63)),"Zeitraum"),"Zeitraum"),IF(D63=2, IF(H63&gt;=Info!C$2,IF(H63&lt;=Info!D$2,IF(N63="","",IF(M63="","",H63)),"Zeitraum"),"Zeitraum"),IF(N63="","",IF(M63="","",H63)))))),IF(N63="","",IF(M63="","",H63)))</f>
        <v>45806</v>
      </c>
      <c r="G63" s="33" t="str">
        <f>IF(F63="Sperrdatum",VLOOKUP(H63,Sperrtermine4,2),IF(F63="Zeitraum",IF(D63=3,"ZR3",IF(D63=2,"ZR2","ZR1")),IF(N63="","",IF(M63="","",I63))))</f>
        <v>12.00</v>
      </c>
      <c r="H63" s="34">
        <v>45806</v>
      </c>
      <c r="I63" s="36" t="s">
        <v>89</v>
      </c>
      <c r="J63" s="30" t="str">
        <f>J12</f>
        <v>Mannheimer HC III</v>
      </c>
      <c r="K63" s="30" t="s">
        <v>78</v>
      </c>
      <c r="L63" s="30" t="str">
        <f>J11</f>
        <v>TSV Ludwigsburg</v>
      </c>
      <c r="M63" s="36" t="s">
        <v>82</v>
      </c>
      <c r="N63" s="36" t="s">
        <v>48</v>
      </c>
      <c r="O63" s="37" t="s">
        <v>155</v>
      </c>
      <c r="P63" s="38"/>
      <c r="Q63" s="39" t="s">
        <v>79</v>
      </c>
      <c r="R63" s="10"/>
      <c r="S63" s="1"/>
      <c r="T63" s="1"/>
      <c r="U63" s="24"/>
      <c r="V63" s="25"/>
      <c r="W63" s="26"/>
      <c r="X63" s="24"/>
      <c r="Y63" s="24"/>
      <c r="Z63" s="27"/>
      <c r="AA63" s="28"/>
      <c r="AB63" s="28"/>
      <c r="AC63" s="1"/>
      <c r="AD63" s="24"/>
      <c r="AE63" s="1"/>
      <c r="AF63" s="1"/>
    </row>
    <row r="64" spans="1:32">
      <c r="A64" s="2"/>
      <c r="B64" s="29" t="s">
        <v>156</v>
      </c>
      <c r="C64" s="30">
        <v>10</v>
      </c>
      <c r="D64" s="30">
        <f>IF(E64=""," ", IF(E64&gt;=Info!C$1,IF(E64&lt;=Info!D$1,1,IF(E64&gt;=Info!C$2,IF(E64&lt;=Info!D$2,2,3),3)),3))</f>
        <v>2</v>
      </c>
      <c r="E64" s="40">
        <v>45808</v>
      </c>
      <c r="F64" s="32">
        <f>IF(P64="",IF(H64="","",IF(H64=VLOOKUP(H64,Sperrtermine4,1),"Sperrdatum",IF(D64=1, IF(H64&gt;=Info!C$1,IF(H64&lt;=Info!D$1,IF(N64="","",IF(M64="","",H64)),"Zeitraum"),"Zeitraum"),IF(D64=2, IF(H64&gt;=Info!C$2,IF(H64&lt;=Info!D$2,IF(N64="","",IF(M64="","",H64)),"Zeitraum"),"Zeitraum"),IF(N64="","",IF(M64="","",H64)))))),IF(N64="","",IF(M64="","",H64)))</f>
        <v>45809</v>
      </c>
      <c r="G64" s="33">
        <f>IF(F64="Sperrdatum",VLOOKUP(#REF!,Sperrtermine4,2),IF(F64="Zeitraum",IF(D64=3,"ZR3",IF(D64=2,"ZR2","ZR1")),IF(N64="","",IF(M64="","",I64))))</f>
        <v>0.5</v>
      </c>
      <c r="H64" s="34">
        <v>45809</v>
      </c>
      <c r="I64" s="35">
        <v>0.5</v>
      </c>
      <c r="J64" s="30" t="str">
        <f>J7</f>
        <v>HC Lahr</v>
      </c>
      <c r="K64" s="30" t="s">
        <v>78</v>
      </c>
      <c r="L64" s="30" t="str">
        <f>J6</f>
        <v>HC Suebia Aalen</v>
      </c>
      <c r="M64" s="36" t="s">
        <v>27</v>
      </c>
      <c r="N64" s="36" t="s">
        <v>21</v>
      </c>
      <c r="O64" s="37"/>
      <c r="P64" s="38"/>
      <c r="Q64" s="39" t="s">
        <v>79</v>
      </c>
      <c r="R64" s="10"/>
      <c r="S64" s="1"/>
      <c r="T64" s="1"/>
      <c r="U64" s="24"/>
      <c r="V64" s="25"/>
      <c r="W64" s="26"/>
      <c r="X64" s="24"/>
      <c r="Y64" s="24"/>
      <c r="Z64" s="27"/>
      <c r="AA64" s="28"/>
      <c r="AB64" s="28"/>
      <c r="AC64" s="1"/>
      <c r="AD64" s="24"/>
      <c r="AE64" s="1"/>
      <c r="AF64" s="1"/>
    </row>
    <row r="65" spans="1:32">
      <c r="A65" s="2"/>
      <c r="B65" s="29" t="s">
        <v>157</v>
      </c>
      <c r="C65" s="30">
        <v>10</v>
      </c>
      <c r="D65" s="30">
        <f>IF(E65=""," ", IF(E65&gt;=Info!C$1,IF(E65&lt;=Info!D$1,1,IF(E65&gt;=Info!C$2,IF(E65&lt;=Info!D$2,2,3),3)),3))</f>
        <v>2</v>
      </c>
      <c r="E65" s="40">
        <v>45778</v>
      </c>
      <c r="F65" s="32" t="str">
        <f>IF(P65="",IF(H65="","",IF(H65=VLOOKUP(H65,Sperrtermine4,1),"Sperrdatum",IF(D65=1, IF(H65&gt;=Info!C$1,IF(H65&lt;=Info!D$1,IF(N65="","",IF(M65="","",H65)),"Zeitraum"),"Zeitraum"),IF(D65=2, IF(H65&gt;=Info!C$2,IF(H65&lt;=Info!D$2,IF(N65="","",IF(M65="","",H65)),"Zeitraum"),"Zeitraum"),IF(N65="","",IF(M65="","",H65)))))),IF(N65="","",IF(M65="","",H65)))</f>
        <v/>
      </c>
      <c r="G65" s="33" t="str">
        <f>IF(F65="Sperrdatum",VLOOKUP(#REF!,Sperrtermine4,2),IF(F65="Zeitraum",IF(D65=3,"ZR3",IF(D65=2,"ZR2","ZR1")),IF(N65="","",IF(M65="","",I65))))</f>
        <v/>
      </c>
      <c r="H65" s="34">
        <v>45808</v>
      </c>
      <c r="I65" s="35">
        <v>0.45833333333333331</v>
      </c>
      <c r="J65" s="30" t="str">
        <f>J13</f>
        <v>TC RW Tuttlingen</v>
      </c>
      <c r="K65" s="30" t="s">
        <v>78</v>
      </c>
      <c r="L65" s="30" t="str">
        <f>J8</f>
        <v>TSV Mannheim Hockey III</v>
      </c>
      <c r="M65" s="36" t="s">
        <v>110</v>
      </c>
      <c r="N65" s="36"/>
      <c r="O65" s="37" t="s">
        <v>158</v>
      </c>
      <c r="P65" s="38"/>
      <c r="Q65" s="39" t="s">
        <v>79</v>
      </c>
      <c r="R65" s="10"/>
      <c r="S65" s="1"/>
      <c r="T65" s="1"/>
      <c r="U65" s="24"/>
      <c r="V65" s="25"/>
      <c r="W65" s="26"/>
      <c r="X65" s="24"/>
      <c r="Y65" s="24"/>
      <c r="Z65" s="27"/>
      <c r="AA65" s="28"/>
      <c r="AB65" s="28"/>
      <c r="AC65" s="1"/>
      <c r="AD65" s="24"/>
      <c r="AE65" s="1"/>
      <c r="AF65" s="1"/>
    </row>
    <row r="66" spans="1:32">
      <c r="A66" s="2"/>
      <c r="B66" s="29" t="s">
        <v>159</v>
      </c>
      <c r="C66" s="30">
        <v>10</v>
      </c>
      <c r="D66" s="30">
        <f>IF(E66=""," ", IF(E66&gt;=Info!C$1,IF(E66&lt;=Info!D$1,1,IF(E66&gt;=Info!C$2,IF(E66&lt;=Info!D$2,2,3),3)),3))</f>
        <v>2</v>
      </c>
      <c r="E66" s="40">
        <v>45808</v>
      </c>
      <c r="F66" s="32">
        <f>IF(P66="",IF(H66="","",IF(H66=VLOOKUP(H66,Sperrtermine4,1),"Sperrdatum",IF(D66=1, IF(H66&gt;=Info!C$1,IF(H66&lt;=Info!D$1,IF(N66="","",IF(M66="","",H66)),"Zeitraum"),"Zeitraum"),IF(D66=2, IF(H66&gt;=Info!C$2,IF(H66&lt;=Info!D$2,IF(N66="","",IF(M66="","",H66)),"Zeitraum"),"Zeitraum"),IF(N66="","",IF(M66="","",H66)))))),IF(N66="","",IF(M66="","",H66)))</f>
        <v>45809</v>
      </c>
      <c r="G66" s="33">
        <f>IF(F66="Sperrdatum",VLOOKUP(H65,Sperrtermine4,2),IF(F66="Zeitraum",IF(D66=3,"ZR3",IF(D66=2,"ZR2","ZR1")),IF(N66="","",IF(M66="","",I66))))</f>
        <v>0.5</v>
      </c>
      <c r="H66" s="34">
        <v>45809</v>
      </c>
      <c r="I66" s="35">
        <v>0.5</v>
      </c>
      <c r="J66" s="30" t="str">
        <f>J9</f>
        <v>HC Ludwigsburg III</v>
      </c>
      <c r="K66" s="30" t="s">
        <v>78</v>
      </c>
      <c r="L66" s="30" t="str">
        <f>J10</f>
        <v>HC Heidelberg II</v>
      </c>
      <c r="M66" s="36" t="s">
        <v>38</v>
      </c>
      <c r="N66" s="36" t="s">
        <v>42</v>
      </c>
      <c r="O66" s="37"/>
      <c r="P66" s="38"/>
      <c r="Q66" s="39" t="s">
        <v>79</v>
      </c>
      <c r="R66" s="10"/>
      <c r="S66" s="1"/>
      <c r="T66" s="1"/>
      <c r="U66" s="24"/>
      <c r="V66" s="25"/>
      <c r="W66" s="26"/>
      <c r="X66" s="24"/>
      <c r="Y66" s="24"/>
      <c r="Z66" s="27"/>
      <c r="AA66" s="28"/>
      <c r="AB66" s="28"/>
      <c r="AC66" s="1"/>
      <c r="AD66" s="24"/>
      <c r="AE66" s="1"/>
      <c r="AF66" s="1"/>
    </row>
    <row r="67" spans="1:32">
      <c r="A67" s="2"/>
      <c r="B67" s="87" t="s">
        <v>160</v>
      </c>
      <c r="C67" s="114"/>
      <c r="D67" s="114"/>
      <c r="E67" s="114"/>
      <c r="F67" s="114"/>
      <c r="G67" s="114"/>
      <c r="H67" s="41"/>
      <c r="I67" s="41"/>
      <c r="J67" s="88" t="s">
        <v>161</v>
      </c>
      <c r="K67" s="115"/>
      <c r="L67" s="115"/>
      <c r="M67" s="41"/>
      <c r="N67" s="41"/>
      <c r="O67" s="42"/>
      <c r="P67" s="41"/>
      <c r="Q67" s="43"/>
      <c r="R67" s="10"/>
      <c r="S67" s="1"/>
      <c r="T67" s="1"/>
      <c r="U67" s="24"/>
      <c r="V67" s="25"/>
      <c r="W67" s="26"/>
      <c r="X67" s="24"/>
      <c r="Y67" s="24"/>
      <c r="Z67" s="27"/>
      <c r="AA67" s="28"/>
      <c r="AB67" s="28"/>
      <c r="AC67" s="1"/>
      <c r="AD67" s="24"/>
      <c r="AE67" s="1"/>
      <c r="AF67" s="1"/>
    </row>
    <row r="68" spans="1:32">
      <c r="A68" s="2"/>
      <c r="B68" s="29" t="s">
        <v>162</v>
      </c>
      <c r="C68" s="30">
        <v>11</v>
      </c>
      <c r="D68" s="30">
        <f>IF(E68=""," ", IF(E68&gt;=Info!C$1,IF(E68&lt;=Info!D$1,1,IF(E68&gt;=Info!C$2,IF(E68&lt;=Info!D$2,2,3),3)),3))</f>
        <v>2</v>
      </c>
      <c r="E68" s="40">
        <v>45836</v>
      </c>
      <c r="F68" s="32">
        <f>IF(P68="",IF(H68="","",IF(H68=VLOOKUP(H68,Sperrtermine4,1),"Sperrdatum",IF(D68=1, IF(H68&gt;=Info!C$1,IF(H68&lt;=Info!D$1,IF(N68="","",IF(M68="","",H68)),"Zeitraum"),"Zeitraum"),IF(D68=2, IF(H68&gt;=Info!C$2,IF(H68&lt;=Info!D$2,IF(N68="","",IF(M68="","",H68)),"Zeitraum"),"Zeitraum"),IF(N68="","",IF(M68="","",H68)))))),IF(N68="","",IF(M68="","",H68)))</f>
        <v>45837</v>
      </c>
      <c r="G68" s="33" t="str">
        <f>IF(F68="Sperrdatum",VLOOKUP(H68,Sperrtermine4,2),IF(F68="Zeitraum",IF(D68=3,"ZR3",IF(D68=2,"ZR2","ZR1")),IF(N68="","",IF(M68="","",I68))))</f>
        <v>12.00</v>
      </c>
      <c r="H68" s="34">
        <v>45837</v>
      </c>
      <c r="I68" s="36" t="s">
        <v>89</v>
      </c>
      <c r="J68" s="30" t="str">
        <f>J12</f>
        <v>Mannheimer HC III</v>
      </c>
      <c r="K68" s="30" t="s">
        <v>78</v>
      </c>
      <c r="L68" s="30" t="str">
        <f>J13</f>
        <v>TC RW Tuttlingen</v>
      </c>
      <c r="M68" s="36" t="s">
        <v>82</v>
      </c>
      <c r="N68" s="36" t="s">
        <v>59</v>
      </c>
      <c r="O68" s="37" t="s">
        <v>163</v>
      </c>
      <c r="P68" s="38"/>
      <c r="Q68" s="39" t="s">
        <v>79</v>
      </c>
      <c r="R68" s="10"/>
      <c r="S68" s="1"/>
      <c r="T68" s="1"/>
      <c r="U68" s="24"/>
      <c r="V68" s="25"/>
      <c r="W68" s="26"/>
      <c r="X68" s="24"/>
      <c r="Y68" s="24"/>
      <c r="Z68" s="27"/>
      <c r="AA68" s="28"/>
      <c r="AB68" s="28"/>
      <c r="AC68" s="1"/>
      <c r="AD68" s="24"/>
      <c r="AE68" s="1"/>
      <c r="AF68" s="1"/>
    </row>
    <row r="69" spans="1:32">
      <c r="A69" s="2"/>
      <c r="B69" s="29" t="s">
        <v>164</v>
      </c>
      <c r="C69" s="30">
        <v>11</v>
      </c>
      <c r="D69" s="30">
        <f>IF(E69=""," ", IF(E69&gt;=Info!C$1,IF(E69&lt;=Info!D$1,1,IF(E69&gt;=Info!C$2,IF(E69&lt;=Info!D$2,2,3),3)),3))</f>
        <v>2</v>
      </c>
      <c r="E69" s="40">
        <v>45836</v>
      </c>
      <c r="F69" s="32">
        <f>IF(P69="",IF(H69="","",IF(H69=VLOOKUP(H69,Sperrtermine4,1),"Sperrdatum",IF(D69=1, IF(H69&gt;=Info!C$1,IF(H69&lt;=Info!D$1,IF(N69="","",IF(M69="","",H69)),"Zeitraum"),"Zeitraum"),IF(D69=2, IF(H69&gt;=Info!C$2,IF(H69&lt;=Info!D$2,IF(N69="","",IF(M69="","",H69)),"Zeitraum"),"Zeitraum"),IF(N69="","",IF(M69="","",H69)))))),IF(N69="","",IF(M69="","",H69)))</f>
        <v>45836</v>
      </c>
      <c r="G69" s="33">
        <f>IF(F69="Sperrdatum",VLOOKUP(H69,Sperrtermine4,2),IF(F69="Zeitraum",IF(D69=3,"ZR3",IF(D69=2,"ZR2","ZR1")),IF(N69="","",IF(M69="","",I69))))</f>
        <v>0.70833333330000003</v>
      </c>
      <c r="H69" s="34">
        <v>45836</v>
      </c>
      <c r="I69" s="35">
        <v>0.70833333333333337</v>
      </c>
      <c r="J69" s="30" t="str">
        <f>J8</f>
        <v>TSV Mannheim Hockey III</v>
      </c>
      <c r="K69" s="30" t="s">
        <v>78</v>
      </c>
      <c r="L69" s="30" t="str">
        <f>J6</f>
        <v>HC Suebia Aalen</v>
      </c>
      <c r="M69" s="36" t="s">
        <v>102</v>
      </c>
      <c r="N69" s="36" t="s">
        <v>21</v>
      </c>
      <c r="O69" s="37"/>
      <c r="P69" s="38"/>
      <c r="Q69" s="39" t="s">
        <v>79</v>
      </c>
      <c r="R69" s="10"/>
      <c r="S69" s="48"/>
      <c r="T69" s="1"/>
      <c r="U69" s="24"/>
      <c r="V69" s="25"/>
      <c r="W69" s="26"/>
      <c r="X69" s="24"/>
      <c r="Y69" s="24"/>
      <c r="Z69" s="27"/>
      <c r="AA69" s="28"/>
      <c r="AB69" s="28"/>
      <c r="AC69" s="1"/>
      <c r="AD69" s="24"/>
      <c r="AE69" s="1"/>
      <c r="AF69" s="1"/>
    </row>
    <row r="70" spans="1:32">
      <c r="A70" s="2"/>
      <c r="B70" s="29" t="s">
        <v>165</v>
      </c>
      <c r="C70" s="30">
        <v>11</v>
      </c>
      <c r="D70" s="30">
        <f>IF(E70=""," ", IF(E70&gt;=Info!C$1,IF(E70&lt;=Info!D$1,1,IF(E70&gt;=Info!C$2,IF(E70&lt;=Info!D$2,2,3),3)),3))</f>
        <v>2</v>
      </c>
      <c r="E70" s="40">
        <v>45836</v>
      </c>
      <c r="F70" s="32">
        <f>IF(P70="",IF(H70="","",IF(H70=VLOOKUP(H70,Sperrtermine4,1),"Sperrdatum",IF(D70=1, IF(H70&gt;=Info!C$1,IF(H70&lt;=Info!D$1,IF(N70="","",IF(M70="","",H70)),"Zeitraum"),"Zeitraum"),IF(D70=2, IF(H70&gt;=Info!C$2,IF(H70&lt;=Info!D$2,IF(N70="","",IF(M70="","",H70)),"Zeitraum"),"Zeitraum"),IF(N70="","",IF(M70="","",H70)))))),IF(N70="","",IF(M70="","",H70)))</f>
        <v>45837</v>
      </c>
      <c r="G70" s="33" t="str">
        <f>IF(F70="Sperrdatum",VLOOKUP(H70,Sperrtermine4,2),IF(F70="Zeitraum",IF(D70=3,"ZR3",IF(D70=2,"ZR2","ZR1")),IF(N70="","",IF(M70="","",I70))))</f>
        <v>11.00</v>
      </c>
      <c r="H70" s="34">
        <v>45837</v>
      </c>
      <c r="I70" s="36" t="s">
        <v>94</v>
      </c>
      <c r="J70" s="30" t="str">
        <f>J11</f>
        <v>TSV Ludwigsburg</v>
      </c>
      <c r="K70" s="30" t="s">
        <v>78</v>
      </c>
      <c r="L70" s="30" t="str">
        <f>J9</f>
        <v>HC Ludwigsburg III</v>
      </c>
      <c r="M70" s="36" t="s">
        <v>48</v>
      </c>
      <c r="N70" s="36" t="s">
        <v>38</v>
      </c>
      <c r="O70" s="37" t="s">
        <v>166</v>
      </c>
      <c r="P70" s="38"/>
      <c r="Q70" s="39" t="s">
        <v>79</v>
      </c>
      <c r="R70" s="10"/>
      <c r="S70" s="48"/>
      <c r="T70" s="1"/>
      <c r="U70" s="24"/>
      <c r="V70" s="25"/>
      <c r="W70" s="26"/>
      <c r="X70" s="24"/>
      <c r="Y70" s="24"/>
      <c r="Z70" s="27"/>
      <c r="AA70" s="28"/>
      <c r="AB70" s="28"/>
      <c r="AC70" s="1"/>
      <c r="AD70" s="24"/>
      <c r="AE70" s="1"/>
      <c r="AF70" s="1"/>
    </row>
    <row r="71" spans="1:32">
      <c r="A71" s="2"/>
      <c r="B71" s="29" t="s">
        <v>167</v>
      </c>
      <c r="C71" s="30">
        <v>11</v>
      </c>
      <c r="D71" s="30">
        <f>IF(E71=""," ", IF(E71&gt;=Info!C$1,IF(E71&lt;=Info!D$1,1,IF(E71&gt;=Info!C$2,IF(E71&lt;=Info!D$2,2,3),3)),3))</f>
        <v>2</v>
      </c>
      <c r="E71" s="40">
        <v>45836</v>
      </c>
      <c r="F71" s="32">
        <f>IF(P71="",IF(H71="","",IF(H71=VLOOKUP(H71,Sperrtermine4,1),"Sperrdatum",IF(D71=1, IF(H71&gt;=Info!C$1,IF(H71&lt;=Info!D$1,IF(N71="","",IF(M71="","",H71)),"Zeitraum"),"Zeitraum"),IF(D71=2, IF(H71&gt;=Info!C$2,IF(H71&lt;=Info!D$2,IF(N71="","",IF(M71="","",H71)),"Zeitraum"),"Zeitraum"),IF(N71="","",IF(M71="","",H71)))))),IF(N71="","",IF(M71="","",H71)))</f>
        <v>45836</v>
      </c>
      <c r="G71" s="33">
        <f>IF(F71="Sperrdatum",VLOOKUP(H71,Sperrtermine4,2),IF(F71="Zeitraum",IF(D71=3,"ZR3",IF(D71=2,"ZR2","ZR1")),IF(N71="","",IF(M71="","",I71))))</f>
        <v>0.70833333330000003</v>
      </c>
      <c r="H71" s="34">
        <v>45836</v>
      </c>
      <c r="I71" s="35">
        <v>0.70833333333333337</v>
      </c>
      <c r="J71" s="30" t="str">
        <f>J10</f>
        <v>HC Heidelberg II</v>
      </c>
      <c r="K71" s="30" t="s">
        <v>78</v>
      </c>
      <c r="L71" s="30" t="str">
        <f>J7</f>
        <v>HC Lahr</v>
      </c>
      <c r="M71" s="36" t="s">
        <v>42</v>
      </c>
      <c r="N71" s="36" t="s">
        <v>27</v>
      </c>
      <c r="O71" s="37"/>
      <c r="P71" s="38"/>
      <c r="Q71" s="39" t="s">
        <v>79</v>
      </c>
      <c r="R71" s="10"/>
      <c r="S71" s="48"/>
      <c r="T71" s="1"/>
      <c r="U71" s="24"/>
      <c r="V71" s="25"/>
      <c r="W71" s="26"/>
      <c r="X71" s="24"/>
      <c r="Y71" s="24"/>
      <c r="Z71" s="27"/>
      <c r="AA71" s="28"/>
      <c r="AB71" s="28"/>
      <c r="AC71" s="1"/>
      <c r="AD71" s="24"/>
      <c r="AE71" s="1"/>
      <c r="AF71" s="1"/>
    </row>
    <row r="72" spans="1:32">
      <c r="A72" s="2"/>
      <c r="B72" s="87" t="s">
        <v>168</v>
      </c>
      <c r="C72" s="114"/>
      <c r="D72" s="114"/>
      <c r="E72" s="114"/>
      <c r="F72" s="114"/>
      <c r="G72" s="114"/>
      <c r="H72" s="41"/>
      <c r="I72" s="41"/>
      <c r="J72" s="88" t="s">
        <v>169</v>
      </c>
      <c r="K72" s="115"/>
      <c r="L72" s="115"/>
      <c r="M72" s="41"/>
      <c r="N72" s="41"/>
      <c r="O72" s="42"/>
      <c r="P72" s="41"/>
      <c r="Q72" s="43"/>
      <c r="R72" s="10"/>
      <c r="S72" s="1"/>
      <c r="T72" s="1"/>
      <c r="U72" s="24"/>
      <c r="V72" s="25"/>
      <c r="W72" s="26"/>
      <c r="X72" s="24"/>
      <c r="Y72" s="24"/>
      <c r="Z72" s="27"/>
      <c r="AA72" s="28"/>
      <c r="AB72" s="28"/>
      <c r="AC72" s="1"/>
      <c r="AD72" s="24"/>
      <c r="AE72" s="1"/>
      <c r="AF72" s="1"/>
    </row>
    <row r="73" spans="1:32">
      <c r="A73" s="2"/>
      <c r="B73" s="29" t="s">
        <v>170</v>
      </c>
      <c r="C73" s="30">
        <v>12</v>
      </c>
      <c r="D73" s="30">
        <f>IF(E73=""," ", IF(E73&gt;=Info!C$1,IF(E73&lt;=Info!D$1,1,IF(E73&gt;=Info!C$2,IF(E73&lt;=Info!D$2,2,3),3)),3))</f>
        <v>2</v>
      </c>
      <c r="E73" s="40">
        <v>45843</v>
      </c>
      <c r="F73" s="32">
        <f>IF(P73="",IF(H73="","",IF(H73=VLOOKUP(H73,Sperrtermine4,1),"Sperrdatum",IF(D73=1, IF(H73&gt;=Info!C$1,IF(H73&lt;=Info!D$1,IF(N73="","",IF(M73="","",H73)),"Zeitraum"),"Zeitraum"),IF(D73=2, IF(H73&gt;=Info!C$2,IF(H73&lt;=Info!D$2,IF(N73="","",IF(M73="","",H73)),"Zeitraum"),"Zeitraum"),IF(N73="","",IF(M73="","",H73)))))),IF(N73="","",IF(M73="","",H73)))</f>
        <v>45844</v>
      </c>
      <c r="G73" s="33">
        <f>IF(F73="Sperrdatum",VLOOKUP(H73,Sperrtermine4,2),IF(F73="Zeitraum",IF(D73=3,"ZR3",IF(D73=2,"ZR2","ZR1")),IF(N73="","",IF(M73="","",I73))))</f>
        <v>0.5</v>
      </c>
      <c r="H73" s="34">
        <v>45844</v>
      </c>
      <c r="I73" s="35">
        <v>0.5</v>
      </c>
      <c r="J73" s="30" t="str">
        <f>J9</f>
        <v>HC Ludwigsburg III</v>
      </c>
      <c r="K73" s="30" t="s">
        <v>78</v>
      </c>
      <c r="L73" s="30" t="str">
        <f>J13</f>
        <v>TC RW Tuttlingen</v>
      </c>
      <c r="M73" s="36" t="s">
        <v>38</v>
      </c>
      <c r="N73" s="36" t="s">
        <v>59</v>
      </c>
      <c r="O73" s="37"/>
      <c r="P73" s="38"/>
      <c r="Q73" s="39" t="s">
        <v>79</v>
      </c>
      <c r="R73" s="10"/>
      <c r="S73" s="1"/>
      <c r="T73" s="1"/>
      <c r="U73" s="24"/>
      <c r="V73" s="25"/>
      <c r="W73" s="26"/>
      <c r="X73" s="24"/>
      <c r="Y73" s="24"/>
      <c r="Z73" s="27"/>
      <c r="AA73" s="28"/>
      <c r="AB73" s="28"/>
      <c r="AC73" s="1"/>
      <c r="AD73" s="24"/>
      <c r="AE73" s="1"/>
      <c r="AF73" s="1"/>
    </row>
    <row r="74" spans="1:32">
      <c r="A74" s="2"/>
      <c r="B74" s="29" t="s">
        <v>171</v>
      </c>
      <c r="C74" s="30">
        <v>12</v>
      </c>
      <c r="D74" s="30">
        <f>IF(E74=""," ", IF(E74&gt;=Info!C$1,IF(E74&lt;=Info!D$1,1,IF(E74&gt;=Info!C$2,IF(E74&lt;=Info!D$2,2,3),3)),3))</f>
        <v>2</v>
      </c>
      <c r="E74" s="40">
        <v>45843</v>
      </c>
      <c r="F74" s="32">
        <f>IF(P74="",IF(H74="","",IF(H74=VLOOKUP(H74,Sperrtermine4,1),"Sperrdatum",IF(D74=1, IF(H74&gt;=Info!C$1,IF(H74&lt;=Info!D$1,IF(N74="","",IF(M74="","",H74)),"Zeitraum"),"Zeitraum"),IF(D74=2, IF(H74&gt;=Info!C$2,IF(H74&lt;=Info!D$2,IF(N74="","",IF(M74="","",H74)),"Zeitraum"),"Zeitraum"),IF(N74="","",IF(M74="","",H74)))))),IF(N74="","",IF(M74="","",H74)))</f>
        <v>45844</v>
      </c>
      <c r="G74" s="33">
        <f>IF(F74="Sperrdatum",VLOOKUP(H74,Sperrtermine4,2),IF(F74="Zeitraum",IF(D74=3,"ZR3",IF(D74=2,"ZR2","ZR1")),IF(N74="","",IF(M74="","",I74))))</f>
        <v>0.45833333329999998</v>
      </c>
      <c r="H74" s="34">
        <v>45844</v>
      </c>
      <c r="I74" s="35">
        <v>0.45833333333333331</v>
      </c>
      <c r="J74" s="30" t="str">
        <f>J6</f>
        <v>HC Suebia Aalen</v>
      </c>
      <c r="K74" s="30" t="s">
        <v>78</v>
      </c>
      <c r="L74" s="30" t="str">
        <f>J10</f>
        <v>HC Heidelberg II</v>
      </c>
      <c r="M74" s="36" t="s">
        <v>21</v>
      </c>
      <c r="N74" s="36" t="s">
        <v>42</v>
      </c>
      <c r="O74" s="37"/>
      <c r="P74" s="38"/>
      <c r="Q74" s="39" t="s">
        <v>79</v>
      </c>
      <c r="R74" s="10"/>
      <c r="S74" s="48"/>
      <c r="T74" s="1"/>
      <c r="U74" s="24"/>
      <c r="V74" s="25"/>
      <c r="W74" s="26"/>
      <c r="X74" s="24"/>
      <c r="Y74" s="24"/>
      <c r="Z74" s="27"/>
      <c r="AA74" s="28"/>
      <c r="AB74" s="28"/>
      <c r="AC74" s="1"/>
      <c r="AD74" s="24"/>
      <c r="AE74" s="1"/>
      <c r="AF74" s="1"/>
    </row>
    <row r="75" spans="1:32">
      <c r="A75" s="2"/>
      <c r="B75" s="29" t="s">
        <v>172</v>
      </c>
      <c r="C75" s="30">
        <v>12</v>
      </c>
      <c r="D75" s="30">
        <f>IF(E75=""," ", IF(E75&gt;=Info!C$1,IF(E75&lt;=Info!D$1,1,IF(E75&gt;=Info!C$2,IF(E75&lt;=Info!D$2,2,3),3)),3))</f>
        <v>2</v>
      </c>
      <c r="E75" s="40">
        <v>45843</v>
      </c>
      <c r="F75" s="32">
        <f>IF(P75="",IF(H75="","",IF(H75=VLOOKUP(H75,Sperrtermine4,1),"Sperrdatum",IF(D75=1, IF(H75&gt;=Info!C$1,IF(H75&lt;=Info!D$1,IF(N75="","",IF(M75="","",H75)),"Zeitraum"),"Zeitraum"),IF(D75=2, IF(H75&gt;=Info!C$2,IF(H75&lt;=Info!D$2,IF(N75="","",IF(M75="","",H75)),"Zeitraum"),"Zeitraum"),IF(N75="","",IF(M75="","",H75)))))),IF(N75="","",IF(M75="","",H75)))</f>
        <v>45843</v>
      </c>
      <c r="G75" s="33">
        <f>IF(F75="Sperrdatum",VLOOKUP(H75,Sperrtermine4,2),IF(F75="Zeitraum",IF(D75=3,"ZR3",IF(D75=2,"ZR2","ZR1")),IF(N75="","",IF(M75="","",I75))))</f>
        <v>0.66666666669999997</v>
      </c>
      <c r="H75" s="34">
        <v>45843</v>
      </c>
      <c r="I75" s="35">
        <v>0.66666666666666663</v>
      </c>
      <c r="J75" s="30" t="str">
        <f>J8</f>
        <v>TSV Mannheim Hockey III</v>
      </c>
      <c r="K75" s="30" t="s">
        <v>78</v>
      </c>
      <c r="L75" s="30" t="str">
        <f>J12</f>
        <v>Mannheimer HC III</v>
      </c>
      <c r="M75" s="36" t="s">
        <v>102</v>
      </c>
      <c r="N75" s="36" t="s">
        <v>82</v>
      </c>
      <c r="O75" s="37"/>
      <c r="P75" s="38"/>
      <c r="Q75" s="39" t="s">
        <v>79</v>
      </c>
      <c r="R75" s="10"/>
      <c r="S75" s="48"/>
      <c r="T75" s="1"/>
      <c r="U75" s="24"/>
      <c r="V75" s="25"/>
      <c r="W75" s="26"/>
      <c r="X75" s="24"/>
      <c r="Y75" s="24"/>
      <c r="Z75" s="27"/>
      <c r="AA75" s="28"/>
      <c r="AB75" s="28"/>
      <c r="AC75" s="1"/>
      <c r="AD75" s="24"/>
      <c r="AE75" s="1"/>
      <c r="AF75" s="1"/>
    </row>
    <row r="76" spans="1:32">
      <c r="A76" s="2"/>
      <c r="B76" s="29" t="s">
        <v>173</v>
      </c>
      <c r="C76" s="30">
        <v>12</v>
      </c>
      <c r="D76" s="30">
        <f>IF(E76=""," ", IF(E76&gt;=Info!C$1,IF(E76&lt;=Info!D$1,1,IF(E76&gt;=Info!C$2,IF(E76&lt;=Info!D$2,2,3),3)),3))</f>
        <v>2</v>
      </c>
      <c r="E76" s="40">
        <v>45843</v>
      </c>
      <c r="F76" s="32">
        <f>IF(P76="",IF(H76="","",IF(H76=VLOOKUP(H76,Sperrtermine4,1),"Sperrdatum",IF(D76=1, IF(H76&gt;=Info!C$1,IF(H76&lt;=Info!D$1,IF(N76="","",IF(M76="","",H76)),"Zeitraum"),"Zeitraum"),IF(D76=2, IF(H76&gt;=Info!C$2,IF(H76&lt;=Info!D$2,IF(N76="","",IF(M76="","",H76)),"Zeitraum"),"Zeitraum"),IF(N76="","",IF(M76="","",H76)))))),IF(N76="","",IF(M76="","",H76)))</f>
        <v>45844</v>
      </c>
      <c r="G76" s="33">
        <f>IF(F76="Sperrdatum",VLOOKUP(H76,Sperrtermine4,2),IF(F76="Zeitraum",IF(D76=3,"ZR3",IF(D76=2,"ZR2","ZR1")),IF(N76="","",IF(M76="","",I76))))</f>
        <v>0.45833333329999998</v>
      </c>
      <c r="H76" s="34">
        <v>45844</v>
      </c>
      <c r="I76" s="35">
        <v>0.45833333333333331</v>
      </c>
      <c r="J76" s="30" t="str">
        <f>J7</f>
        <v>HC Lahr</v>
      </c>
      <c r="K76" s="30" t="s">
        <v>78</v>
      </c>
      <c r="L76" s="30" t="str">
        <f>J11</f>
        <v>TSV Ludwigsburg</v>
      </c>
      <c r="M76" s="36" t="s">
        <v>27</v>
      </c>
      <c r="N76" s="36" t="s">
        <v>48</v>
      </c>
      <c r="O76" s="44"/>
      <c r="P76" s="38"/>
      <c r="Q76" s="39" t="s">
        <v>79</v>
      </c>
      <c r="R76" s="10"/>
      <c r="S76" s="48"/>
      <c r="T76" s="1"/>
      <c r="U76" s="24"/>
      <c r="V76" s="25"/>
      <c r="W76" s="26"/>
      <c r="X76" s="24"/>
      <c r="Y76" s="24"/>
      <c r="Z76" s="27"/>
      <c r="AA76" s="28"/>
      <c r="AB76" s="28"/>
      <c r="AC76" s="1"/>
      <c r="AD76" s="24"/>
      <c r="AE76" s="1"/>
      <c r="AF76" s="1"/>
    </row>
    <row r="77" spans="1:32">
      <c r="A77" s="2"/>
      <c r="B77" s="87" t="s">
        <v>174</v>
      </c>
      <c r="C77" s="114"/>
      <c r="D77" s="114"/>
      <c r="E77" s="114"/>
      <c r="F77" s="114"/>
      <c r="G77" s="114"/>
      <c r="H77" s="41"/>
      <c r="I77" s="41"/>
      <c r="J77" s="88" t="s">
        <v>175</v>
      </c>
      <c r="K77" s="115"/>
      <c r="L77" s="115"/>
      <c r="M77" s="41"/>
      <c r="N77" s="41"/>
      <c r="O77" s="42"/>
      <c r="P77" s="41"/>
      <c r="Q77" s="43"/>
      <c r="R77" s="10"/>
      <c r="S77" s="1"/>
      <c r="T77" s="1"/>
      <c r="U77" s="24"/>
      <c r="V77" s="25"/>
      <c r="W77" s="26"/>
      <c r="X77" s="24"/>
      <c r="Y77" s="24"/>
      <c r="Z77" s="27"/>
      <c r="AA77" s="28"/>
      <c r="AB77" s="28"/>
      <c r="AC77" s="1"/>
      <c r="AD77" s="24"/>
      <c r="AE77" s="1"/>
      <c r="AF77" s="1"/>
    </row>
    <row r="78" spans="1:32">
      <c r="A78" s="2"/>
      <c r="B78" s="29" t="s">
        <v>176</v>
      </c>
      <c r="C78" s="30">
        <v>13</v>
      </c>
      <c r="D78" s="30">
        <f>IF(E78=""," ", IF(E78&gt;=Info!C$1,IF(E78&lt;=Info!D$1,1,IF(E78&gt;=Info!C$2,IF(E78&lt;=Info!D$2,2,3),3)),3))</f>
        <v>2</v>
      </c>
      <c r="E78" s="40">
        <v>45850</v>
      </c>
      <c r="F78" s="32">
        <f>IF(P78="",IF(H78="","",IF(H78=VLOOKUP(H78,Sperrtermine4,1),"Sperrdatum",IF(D78=1, IF(H78&gt;=Info!C$1,IF(H78&lt;=Info!D$1,IF(N78="","",IF(M78="","",H78)),"Zeitraum"),"Zeitraum"),IF(D78=2, IF(H78&gt;=Info!C$2,IF(H78&lt;=Info!D$2,IF(N78="","",IF(M78="","",H78)),"Zeitraum"),"Zeitraum"),IF(N78="","",IF(M78="","",H78)))))),IF(N78="","",IF(M78="","",H78)))</f>
        <v>45851</v>
      </c>
      <c r="G78" s="33" t="str">
        <f>IF(F78="Sperrdatum",VLOOKUP(H78,Sperrtermine4,2),IF(F78="Zeitraum",IF(D78=3,"ZR3",IF(D78=2,"ZR2","ZR1")),IF(N78="","",IF(M78="","",I78))))</f>
        <v>11.00</v>
      </c>
      <c r="H78" s="34">
        <v>45851</v>
      </c>
      <c r="I78" s="36" t="s">
        <v>94</v>
      </c>
      <c r="J78" s="30" t="str">
        <f>J11</f>
        <v>TSV Ludwigsburg</v>
      </c>
      <c r="K78" s="30" t="s">
        <v>78</v>
      </c>
      <c r="L78" s="30" t="str">
        <f>J6</f>
        <v>HC Suebia Aalen</v>
      </c>
      <c r="M78" s="36" t="s">
        <v>48</v>
      </c>
      <c r="N78" s="36" t="s">
        <v>21</v>
      </c>
      <c r="O78" s="49"/>
      <c r="P78" s="38"/>
      <c r="Q78" s="39" t="s">
        <v>79</v>
      </c>
      <c r="R78" s="10"/>
      <c r="S78" s="1"/>
      <c r="T78" s="1"/>
      <c r="U78" s="24"/>
      <c r="V78" s="25"/>
      <c r="W78" s="26"/>
      <c r="X78" s="24"/>
      <c r="Y78" s="24"/>
      <c r="Z78" s="27"/>
      <c r="AA78" s="28"/>
      <c r="AB78" s="28"/>
      <c r="AC78" s="1"/>
      <c r="AD78" s="24"/>
      <c r="AE78" s="1"/>
      <c r="AF78" s="1"/>
    </row>
    <row r="79" spans="1:32">
      <c r="A79" s="2"/>
      <c r="B79" s="29" t="s">
        <v>177</v>
      </c>
      <c r="C79" s="30">
        <v>13</v>
      </c>
      <c r="D79" s="30">
        <f>IF(E79=""," ", IF(E79&gt;=Info!C$1,IF(E79&lt;=Info!D$1,1,IF(E79&gt;=Info!C$2,IF(E79&lt;=Info!D$2,2,3),3)),3))</f>
        <v>2</v>
      </c>
      <c r="E79" s="40">
        <v>45850</v>
      </c>
      <c r="F79" s="32" t="str">
        <f>IF(P79="",IF(H79="","",IF(H79=VLOOKUP(H79,Sperrtermine4,1),"Sperrdatum",IF(D79=1, IF(H79&gt;=Info!C$1,IF(H79&lt;=Info!D$1,IF(N79="","",IF(M79="","",H79)),"Zeitraum"),"Zeitraum"),IF(D79=2, IF(H79&gt;=Info!C$2,IF(H79&lt;=Info!D$2,IF(N79="","",IF(M79="","",H79)),"Zeitraum"),"Zeitraum"),IF(N79="","",IF(M79="","",H79)))))),IF(N79="","",IF(M79="","",H79)))</f>
        <v/>
      </c>
      <c r="G79" s="33" t="str">
        <f>IF(F79="Sperrdatum",VLOOKUP(H79,Sperrtermine4,2),IF(F79="Zeitraum",IF(D79=3,"ZR3",IF(D79=2,"ZR2","ZR1")),IF(N79="","",IF(M79="","",I79))))</f>
        <v/>
      </c>
      <c r="H79" s="34">
        <v>45850</v>
      </c>
      <c r="I79" s="35">
        <v>0.72916666666666663</v>
      </c>
      <c r="J79" s="30" t="str">
        <f>J10</f>
        <v>HC Heidelberg II</v>
      </c>
      <c r="K79" s="30" t="s">
        <v>78</v>
      </c>
      <c r="L79" s="30" t="str">
        <f>J8</f>
        <v>TSV Mannheim Hockey III</v>
      </c>
      <c r="M79" s="36" t="s">
        <v>42</v>
      </c>
      <c r="N79" s="36"/>
      <c r="O79" s="37"/>
      <c r="P79" s="38"/>
      <c r="Q79" s="39" t="s">
        <v>79</v>
      </c>
      <c r="R79" s="10"/>
      <c r="S79" s="48"/>
      <c r="T79" s="1"/>
      <c r="U79" s="24"/>
      <c r="V79" s="25"/>
      <c r="W79" s="26"/>
      <c r="X79" s="24"/>
      <c r="Y79" s="24"/>
      <c r="Z79" s="27"/>
      <c r="AA79" s="28"/>
      <c r="AB79" s="28"/>
      <c r="AC79" s="1"/>
      <c r="AD79" s="24"/>
      <c r="AE79" s="1"/>
      <c r="AF79" s="1"/>
    </row>
    <row r="80" spans="1:32">
      <c r="A80" s="2"/>
      <c r="B80" s="29" t="s">
        <v>178</v>
      </c>
      <c r="C80" s="30">
        <v>13</v>
      </c>
      <c r="D80" s="30">
        <f>IF(E80=""," ", IF(E80&gt;=Info!C$1,IF(E80&lt;=Info!D$1,1,IF(E80&gt;=Info!C$2,IF(E80&lt;=Info!D$2,2,3),3)),3))</f>
        <v>2</v>
      </c>
      <c r="E80" s="40">
        <v>45850</v>
      </c>
      <c r="F80" s="32">
        <f>IF(P80="",IF(H80="","",IF(H80=VLOOKUP(H80,Sperrtermine4,1),"Sperrdatum",IF(D80=1, IF(H80&gt;=Info!C$1,IF(H80&lt;=Info!D$1,IF(N80="","",IF(M80="","",H80)),"Zeitraum"),"Zeitraum"),IF(D80=2, IF(H80&gt;=Info!C$2,IF(H80&lt;=Info!D$2,IF(N80="","",IF(M80="","",H80)),"Zeitraum"),"Zeitraum"),IF(N80="","",IF(M80="","",H80)))))),IF(N80="","",IF(M80="","",H80)))</f>
        <v>45850</v>
      </c>
      <c r="G80" s="33">
        <f>IF(F80="Sperrdatum",VLOOKUP(H80,Sperrtermine4,2),IF(F80="Zeitraum",IF(D80=3,"ZR3",IF(D80=2,"ZR2","ZR1")),IF(N80="","",IF(M80="","",I80))))</f>
        <v>0.5</v>
      </c>
      <c r="H80" s="34">
        <v>45850</v>
      </c>
      <c r="I80" s="35">
        <v>0.5</v>
      </c>
      <c r="J80" s="30" t="str">
        <f>J13</f>
        <v>TC RW Tuttlingen</v>
      </c>
      <c r="K80" s="30" t="s">
        <v>78</v>
      </c>
      <c r="L80" s="30" t="str">
        <f>J7</f>
        <v>HC Lahr</v>
      </c>
      <c r="M80" s="36" t="s">
        <v>110</v>
      </c>
      <c r="N80" s="36" t="s">
        <v>27</v>
      </c>
      <c r="O80" s="37"/>
      <c r="P80" s="38"/>
      <c r="Q80" s="39" t="s">
        <v>79</v>
      </c>
      <c r="R80" s="10"/>
      <c r="S80" s="48"/>
      <c r="T80" s="1"/>
      <c r="U80" s="24"/>
      <c r="V80" s="25"/>
      <c r="W80" s="26"/>
      <c r="X80" s="24"/>
      <c r="Y80" s="24"/>
      <c r="Z80" s="27"/>
      <c r="AA80" s="28"/>
      <c r="AB80" s="28"/>
      <c r="AC80" s="1"/>
      <c r="AD80" s="24"/>
      <c r="AE80" s="1"/>
      <c r="AF80" s="1"/>
    </row>
    <row r="81" spans="1:32">
      <c r="A81" s="2"/>
      <c r="B81" s="29" t="s">
        <v>179</v>
      </c>
      <c r="C81" s="30">
        <v>13</v>
      </c>
      <c r="D81" s="30">
        <f>IF(E81=""," ", IF(E81&gt;=Info!C$1,IF(E81&lt;=Info!D$1,1,IF(E81&gt;=Info!C$2,IF(E81&lt;=Info!D$2,2,3),3)),3))</f>
        <v>2</v>
      </c>
      <c r="E81" s="40">
        <v>45850</v>
      </c>
      <c r="F81" s="32">
        <f>IF(P81="",IF(H81="","",IF(H81=VLOOKUP(H81,Sperrtermine4,1),"Sperrdatum",IF(D81=1, IF(H81&gt;=Info!C$1,IF(H81&lt;=Info!D$1,IF(N81="","",IF(M81="","",H81)),"Zeitraum"),"Zeitraum"),IF(D81=2, IF(H81&gt;=Info!C$2,IF(H81&lt;=Info!D$2,IF(N81="","",IF(M81="","",H81)),"Zeitraum"),"Zeitraum"),IF(N81="","",IF(M81="","",H81)))))),IF(N81="","",IF(M81="","",H81)))</f>
        <v>45850</v>
      </c>
      <c r="G81" s="33" t="str">
        <f>IF(F81="Sperrdatum",VLOOKUP(H81,Sperrtermine4,2),IF(F81="Zeitraum",IF(D81=3,"ZR3",IF(D81=2,"ZR2","ZR1")),IF(N81="","",IF(M81="","",I81))))</f>
        <v>17.00</v>
      </c>
      <c r="H81" s="34">
        <v>45850</v>
      </c>
      <c r="I81" s="36" t="s">
        <v>84</v>
      </c>
      <c r="J81" s="30" t="str">
        <f>J12</f>
        <v>Mannheimer HC III</v>
      </c>
      <c r="K81" s="30" t="s">
        <v>78</v>
      </c>
      <c r="L81" s="30" t="str">
        <f>J9</f>
        <v>HC Ludwigsburg III</v>
      </c>
      <c r="M81" s="36" t="s">
        <v>82</v>
      </c>
      <c r="N81" s="36" t="s">
        <v>38</v>
      </c>
      <c r="O81" s="37"/>
      <c r="P81" s="38"/>
      <c r="Q81" s="39" t="s">
        <v>79</v>
      </c>
      <c r="R81" s="10"/>
      <c r="S81" s="48"/>
      <c r="T81" s="1"/>
      <c r="U81" s="24"/>
      <c r="V81" s="25"/>
      <c r="W81" s="26"/>
      <c r="X81" s="24"/>
      <c r="Y81" s="24"/>
      <c r="Z81" s="27"/>
      <c r="AA81" s="28"/>
      <c r="AB81" s="28"/>
      <c r="AC81" s="1"/>
      <c r="AD81" s="24"/>
      <c r="AE81" s="1"/>
      <c r="AF81" s="1"/>
    </row>
    <row r="82" spans="1:32">
      <c r="A82" s="2"/>
      <c r="B82" s="87" t="s">
        <v>180</v>
      </c>
      <c r="C82" s="114"/>
      <c r="D82" s="114"/>
      <c r="E82" s="114"/>
      <c r="F82" s="114"/>
      <c r="G82" s="114"/>
      <c r="H82" s="41"/>
      <c r="I82" s="41"/>
      <c r="J82" s="92">
        <v>45857</v>
      </c>
      <c r="K82" s="115"/>
      <c r="L82" s="115"/>
      <c r="M82" s="41"/>
      <c r="N82" s="41"/>
      <c r="O82" s="42"/>
      <c r="P82" s="41"/>
      <c r="Q82" s="43"/>
      <c r="R82" s="10"/>
      <c r="S82" s="48"/>
      <c r="T82" s="1"/>
      <c r="U82" s="24"/>
      <c r="V82" s="25"/>
      <c r="W82" s="26"/>
      <c r="X82" s="24"/>
      <c r="Y82" s="24"/>
      <c r="Z82" s="27"/>
      <c r="AA82" s="28"/>
      <c r="AB82" s="28"/>
      <c r="AC82" s="1"/>
      <c r="AD82" s="24"/>
      <c r="AE82" s="1"/>
      <c r="AF82" s="1"/>
    </row>
    <row r="83" spans="1:32">
      <c r="A83" s="2"/>
      <c r="B83" s="29" t="s">
        <v>181</v>
      </c>
      <c r="C83" s="30">
        <v>14</v>
      </c>
      <c r="D83" s="30">
        <f>IF(E83=""," ", IF(E83&gt;=Info!C$1,IF(E83&lt;=Info!D$1,1,IF(E83&gt;=Info!C$2,IF(E83&lt;=Info!D$2,2,3),3)),3))</f>
        <v>2</v>
      </c>
      <c r="E83" s="40">
        <v>45857</v>
      </c>
      <c r="F83" s="50">
        <v>45857</v>
      </c>
      <c r="G83" s="51">
        <v>0.70833333333333337</v>
      </c>
      <c r="H83" s="52"/>
      <c r="I83" s="53"/>
      <c r="J83" s="30" t="str">
        <f>J6</f>
        <v>HC Suebia Aalen</v>
      </c>
      <c r="K83" s="30" t="s">
        <v>78</v>
      </c>
      <c r="L83" s="30" t="str">
        <f>J12</f>
        <v>Mannheimer HC III</v>
      </c>
      <c r="M83" s="36" t="s">
        <v>21</v>
      </c>
      <c r="N83" s="36" t="s">
        <v>82</v>
      </c>
      <c r="O83" s="37"/>
      <c r="P83" s="38"/>
      <c r="Q83" s="39" t="s">
        <v>79</v>
      </c>
      <c r="R83" s="10"/>
      <c r="S83" s="48"/>
      <c r="T83" s="1"/>
      <c r="U83" s="24"/>
      <c r="V83" s="25"/>
      <c r="W83" s="26"/>
      <c r="X83" s="24"/>
      <c r="Y83" s="24"/>
      <c r="Z83" s="27"/>
      <c r="AA83" s="28"/>
      <c r="AB83" s="28"/>
      <c r="AC83" s="1"/>
      <c r="AD83" s="24"/>
      <c r="AE83" s="1"/>
      <c r="AF83" s="1"/>
    </row>
    <row r="84" spans="1:32">
      <c r="A84" s="2"/>
      <c r="B84" s="29" t="s">
        <v>182</v>
      </c>
      <c r="C84" s="30">
        <v>14</v>
      </c>
      <c r="D84" s="30">
        <f>IF(E84=""," ", IF(E84&gt;=Info!C$1,IF(E84&lt;=Info!D$1,1,IF(E84&gt;=Info!C$2,IF(E84&lt;=Info!D$2,2,3),3)),3))</f>
        <v>2</v>
      </c>
      <c r="E84" s="40">
        <v>45857</v>
      </c>
      <c r="F84" s="50">
        <v>45857</v>
      </c>
      <c r="G84" s="51">
        <v>0.70833333333333337</v>
      </c>
      <c r="H84" s="52"/>
      <c r="I84" s="53"/>
      <c r="J84" s="30" t="str">
        <f>J11</f>
        <v>TSV Ludwigsburg</v>
      </c>
      <c r="K84" s="30" t="s">
        <v>78</v>
      </c>
      <c r="L84" s="30" t="str">
        <f>J8</f>
        <v>TSV Mannheim Hockey III</v>
      </c>
      <c r="M84" s="36" t="s">
        <v>48</v>
      </c>
      <c r="N84" s="36"/>
      <c r="O84" s="37"/>
      <c r="P84" s="38"/>
      <c r="Q84" s="39" t="s">
        <v>79</v>
      </c>
      <c r="R84" s="10"/>
      <c r="S84" s="48"/>
      <c r="T84" s="1"/>
      <c r="U84" s="24"/>
      <c r="V84" s="25"/>
      <c r="W84" s="26"/>
      <c r="X84" s="24"/>
      <c r="Y84" s="24"/>
      <c r="Z84" s="27"/>
      <c r="AA84" s="28"/>
      <c r="AB84" s="28"/>
      <c r="AC84" s="1"/>
      <c r="AD84" s="24"/>
      <c r="AE84" s="1"/>
      <c r="AF84" s="1"/>
    </row>
    <row r="85" spans="1:32">
      <c r="A85" s="2"/>
      <c r="B85" s="29" t="s">
        <v>183</v>
      </c>
      <c r="C85" s="30">
        <v>14</v>
      </c>
      <c r="D85" s="30">
        <f>IF(E85=""," ", IF(E85&gt;=Info!C$1,IF(E85&lt;=Info!D$1,1,IF(E85&gt;=Info!C$2,IF(E85&lt;=Info!D$2,2,3),3)),3))</f>
        <v>2</v>
      </c>
      <c r="E85" s="40">
        <v>45857</v>
      </c>
      <c r="F85" s="50">
        <v>45857</v>
      </c>
      <c r="G85" s="51">
        <v>0.70833333333333337</v>
      </c>
      <c r="H85" s="52"/>
      <c r="I85" s="53"/>
      <c r="J85" s="30" t="str">
        <f>J13</f>
        <v>TC RW Tuttlingen</v>
      </c>
      <c r="K85" s="30" t="s">
        <v>78</v>
      </c>
      <c r="L85" s="30" t="str">
        <f>J10</f>
        <v>HC Heidelberg II</v>
      </c>
      <c r="M85" s="36" t="s">
        <v>59</v>
      </c>
      <c r="N85" s="36" t="s">
        <v>42</v>
      </c>
      <c r="O85" s="37"/>
      <c r="P85" s="38"/>
      <c r="Q85" s="39" t="s">
        <v>79</v>
      </c>
      <c r="R85" s="10"/>
      <c r="S85" s="48"/>
      <c r="T85" s="1"/>
      <c r="U85" s="24"/>
      <c r="V85" s="25"/>
      <c r="W85" s="26"/>
      <c r="X85" s="24"/>
      <c r="Y85" s="24"/>
      <c r="Z85" s="27"/>
      <c r="AA85" s="28"/>
      <c r="AB85" s="28"/>
      <c r="AC85" s="1"/>
      <c r="AD85" s="24"/>
      <c r="AE85" s="1"/>
      <c r="AF85" s="1"/>
    </row>
    <row r="86" spans="1:32">
      <c r="A86" s="2"/>
      <c r="B86" s="54" t="s">
        <v>184</v>
      </c>
      <c r="C86" s="55">
        <v>14</v>
      </c>
      <c r="D86" s="55">
        <f>IF(E86=""," ", IF(E86&gt;=Info!C$1,IF(E86&lt;=Info!D$1,1,IF(E86&gt;=Info!C$2,IF(E86&lt;=Info!D$2,2,3),3)),3))</f>
        <v>2</v>
      </c>
      <c r="E86" s="56">
        <v>45857</v>
      </c>
      <c r="F86" s="57">
        <v>45857</v>
      </c>
      <c r="G86" s="58">
        <v>0.70833333333333337</v>
      </c>
      <c r="H86" s="59"/>
      <c r="I86" s="60"/>
      <c r="J86" s="55" t="str">
        <f>J7</f>
        <v>HC Lahr</v>
      </c>
      <c r="K86" s="55" t="s">
        <v>78</v>
      </c>
      <c r="L86" s="55" t="str">
        <f>J9</f>
        <v>HC Ludwigsburg III</v>
      </c>
      <c r="M86" s="61" t="s">
        <v>27</v>
      </c>
      <c r="N86" s="61" t="s">
        <v>38</v>
      </c>
      <c r="O86" s="62"/>
      <c r="P86" s="63"/>
      <c r="Q86" s="64" t="s">
        <v>79</v>
      </c>
      <c r="R86" s="10"/>
      <c r="S86" s="1"/>
      <c r="T86" s="1"/>
      <c r="U86" s="24"/>
      <c r="V86" s="25"/>
      <c r="W86" s="26"/>
      <c r="X86" s="24"/>
      <c r="Y86" s="24"/>
      <c r="Z86" s="27"/>
      <c r="AA86" s="28"/>
      <c r="AB86" s="28"/>
      <c r="AC86" s="1"/>
      <c r="AD86" s="24"/>
      <c r="AE86" s="1"/>
      <c r="AF86" s="1"/>
    </row>
    <row r="87" spans="1:32">
      <c r="A87" s="17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6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>
      <c r="A88" s="1"/>
      <c r="B88" s="1"/>
      <c r="C88" s="1"/>
      <c r="D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>
      <c r="B89" s="67" t="s">
        <v>64</v>
      </c>
      <c r="E89" s="9" t="s">
        <v>185</v>
      </c>
      <c r="J89" s="68" t="str">
        <f>Info!A1</f>
        <v>Zeitraum 1</v>
      </c>
      <c r="K89" s="69"/>
      <c r="L89" s="70">
        <f>Info!B1</f>
        <v>2024</v>
      </c>
      <c r="M89" s="71">
        <f>Info!C1</f>
        <v>45505</v>
      </c>
      <c r="N89" s="72">
        <f>Info!D1</f>
        <v>45597</v>
      </c>
    </row>
    <row r="90" spans="1:32">
      <c r="B90" s="67" t="s">
        <v>65</v>
      </c>
      <c r="E90" s="9" t="s">
        <v>186</v>
      </c>
      <c r="J90" s="73" t="str">
        <f>Info!A2</f>
        <v>Zeitraum 2</v>
      </c>
      <c r="K90" s="74"/>
      <c r="L90" s="75">
        <f>Info!B2</f>
        <v>2025</v>
      </c>
      <c r="M90" s="76">
        <f>Info!C2</f>
        <v>45748</v>
      </c>
      <c r="N90" s="77">
        <f>Info!D2</f>
        <v>45857</v>
      </c>
    </row>
    <row r="91" spans="1:32">
      <c r="B91" s="67" t="s">
        <v>67</v>
      </c>
      <c r="E91" s="9" t="s">
        <v>187</v>
      </c>
    </row>
    <row r="92" spans="1:32">
      <c r="B92" s="78"/>
      <c r="E92" s="9" t="s">
        <v>188</v>
      </c>
      <c r="J92" s="1"/>
      <c r="K92" s="1"/>
      <c r="L92" s="1"/>
      <c r="M92" s="79"/>
    </row>
    <row r="93" spans="1:32">
      <c r="C93" s="25"/>
      <c r="D93" s="25"/>
      <c r="M93" s="80"/>
    </row>
    <row r="94" spans="1:32">
      <c r="C94" s="25"/>
      <c r="D94" s="25"/>
      <c r="E94" s="80"/>
    </row>
  </sheetData>
  <mergeCells count="58">
    <mergeCell ref="B37:G37"/>
    <mergeCell ref="J37:L37"/>
    <mergeCell ref="B42:G42"/>
    <mergeCell ref="J42:L42"/>
    <mergeCell ref="B82:G82"/>
    <mergeCell ref="J82:L82"/>
    <mergeCell ref="J22:L22"/>
    <mergeCell ref="J27:L27"/>
    <mergeCell ref="B27:G27"/>
    <mergeCell ref="B32:G32"/>
    <mergeCell ref="J32:L32"/>
    <mergeCell ref="B6:D6"/>
    <mergeCell ref="B7:D7"/>
    <mergeCell ref="B8:D8"/>
    <mergeCell ref="B13:D13"/>
    <mergeCell ref="B22:G22"/>
    <mergeCell ref="M9:N9"/>
    <mergeCell ref="M10:N10"/>
    <mergeCell ref="M11:N11"/>
    <mergeCell ref="P11:Q11"/>
    <mergeCell ref="M12:N12"/>
    <mergeCell ref="P12:Q12"/>
    <mergeCell ref="P13:Q13"/>
    <mergeCell ref="A14:R14"/>
    <mergeCell ref="A15:R15"/>
    <mergeCell ref="J16:L16"/>
    <mergeCell ref="B17:G17"/>
    <mergeCell ref="J17:L17"/>
    <mergeCell ref="M17:O17"/>
    <mergeCell ref="M13:N13"/>
    <mergeCell ref="B77:G77"/>
    <mergeCell ref="J77:L77"/>
    <mergeCell ref="A1:R1"/>
    <mergeCell ref="A3:R3"/>
    <mergeCell ref="A4:R4"/>
    <mergeCell ref="B5:D5"/>
    <mergeCell ref="F5:I5"/>
    <mergeCell ref="P5:Q5"/>
    <mergeCell ref="P6:Q6"/>
    <mergeCell ref="M5:N5"/>
    <mergeCell ref="M6:N6"/>
    <mergeCell ref="M7:N7"/>
    <mergeCell ref="P7:Q7"/>
    <mergeCell ref="M8:N8"/>
    <mergeCell ref="P8:Q8"/>
    <mergeCell ref="P9:Q9"/>
    <mergeCell ref="J62:L62"/>
    <mergeCell ref="B62:G62"/>
    <mergeCell ref="B67:G67"/>
    <mergeCell ref="J67:L67"/>
    <mergeCell ref="B72:G72"/>
    <mergeCell ref="J72:L72"/>
    <mergeCell ref="B47:G47"/>
    <mergeCell ref="J47:L47"/>
    <mergeCell ref="B52:G52"/>
    <mergeCell ref="J52:L52"/>
    <mergeCell ref="B57:G57"/>
    <mergeCell ref="J57:L57"/>
  </mergeCells>
  <conditionalFormatting sqref="F18:F21 F23:F26 F28:F31 F33:F36 F38:F41 F43:F46 F48:F51 F53:F56 F58:F61 F63:F66 F68:F71 F73:F76 F78:F81 F83:F86">
    <cfRule type="containsText" dxfId="19" priority="1" operator="containsText" text="Sperrdatum">
      <formula>NOT(ISERROR(SEARCH(("Sperrdatum"),(F18))))</formula>
    </cfRule>
  </conditionalFormatting>
  <conditionalFormatting sqref="G18:G21 G23:G26 G28:G31 G33:G36 G38:G41 G43:G46 G48:G51 G53:G56 G58:G61 G63:G66 G68:G71 G73:G76 G78:G81 G83:G86">
    <cfRule type="expression" dxfId="18" priority="2">
      <formula>IF(F18="Sperrdatum",1,0)</formula>
    </cfRule>
  </conditionalFormatting>
  <conditionalFormatting sqref="F18:F21 F23:F26 F28:F31 F33:F36 F38:F41 F43:F46 F48:F51 F53:F56 F58:F61 F63:F66 F68:F71 F73:F76 F78:F81 F83:F86">
    <cfRule type="containsText" dxfId="17" priority="3" operator="containsText" text="Zeitraum">
      <formula>NOT(ISERROR(SEARCH(("Zeitraum"),(F18))))</formula>
    </cfRule>
  </conditionalFormatting>
  <conditionalFormatting sqref="G18:G21 G23:G26 G28:G31 G33:G36 G38:G41 G43:G46 G48:G51 G53:G56 G58:G61 G63:G66 G68:G71 G73:G76 G78:G81 G83:G86">
    <cfRule type="containsText" dxfId="16" priority="4" operator="containsText" text="ZR1">
      <formula>NOT(ISERROR(SEARCH(("ZR1"),(G18))))</formula>
    </cfRule>
  </conditionalFormatting>
  <conditionalFormatting sqref="G18:G21 G23:G26 G28:G31 G33:G36 G38:G41 G43:G46 G48:G51 G53:G56 G58:G61 G63:G66 G68:G71 G73:G76 G78:G81 G83:G86">
    <cfRule type="containsText" dxfId="15" priority="5" operator="containsText" text="ZR2">
      <formula>NOT(ISERROR(SEARCH(("ZR2"),(G18))))</formula>
    </cfRule>
  </conditionalFormatting>
  <conditionalFormatting sqref="G18:G21 G23:G26 G28:G31 G33:G36 G38:G41 G43:G46 G48:G51 G53:G56 G58:G61 G63:G66 G68:G71 G73:G76 G78:G81 G83:G86">
    <cfRule type="containsText" dxfId="14" priority="6" operator="containsText" text="ZR3">
      <formula>NOT(ISERROR(SEARCH(("ZR3"),(G18))))</formula>
    </cfRule>
  </conditionalFormatting>
  <conditionalFormatting sqref="D18:D21 D23:D26 D28:D31 D33:D36 D38:D41 D43:D46 D48:D51 D53:D56 D58:D61 D63:D66 D68:D71 D73:D76 D78:D81 D83:D86">
    <cfRule type="containsText" dxfId="13" priority="7" operator="containsText" text="1">
      <formula>NOT(ISERROR(SEARCH(("1"),(D18))))</formula>
    </cfRule>
  </conditionalFormatting>
  <conditionalFormatting sqref="D18:D21 D23:D26 D28:D31 D33:D36 D38:D41 D43:D46 D48:D51 D53:D56 D58:D61 D63:D66 D68:D71 D73:D76 D78:D81 D83:D86">
    <cfRule type="containsText" dxfId="12" priority="8" operator="containsText" text="3">
      <formula>NOT(ISERROR(SEARCH(("3"),(D18))))</formula>
    </cfRule>
  </conditionalFormatting>
  <conditionalFormatting sqref="D18:D21 D23:D26 D28:D31 D33:D36 D38:D41 D43:D46 D48:D51 D53:D56 D58:D61 D63:D66 D68:D71 D73:D76 D78:D81 D83:D86">
    <cfRule type="containsText" dxfId="11" priority="9" operator="containsText" text="2">
      <formula>NOT(ISERROR(SEARCH(("2"),(D18))))</formula>
    </cfRule>
  </conditionalFormatting>
  <conditionalFormatting sqref="F18:F21 F23:F26 F28:F31 F33:F36 F38:F41 F43:F46 F48:F51 F53:F56 F58:F61 F63:F66 F68:F71 F73:F76 F78:F81">
    <cfRule type="expression" dxfId="10" priority="10">
      <formula>F18&gt;45505</formula>
    </cfRule>
  </conditionalFormatting>
  <conditionalFormatting sqref="G18:G21 G23:G26 G28:G31 G33:G36 G38:G41 G43:G46 G48:G51 G53:G56 G58:G61 G63:G66 G68:G71 G73:G76 G78:G81">
    <cfRule type="expression" dxfId="9" priority="11">
      <formula>F18</formula>
    </cfRule>
  </conditionalFormatting>
  <dataValidations count="2">
    <dataValidation type="custom" allowBlank="1" showDropDown="1" showInputMessage="1" showErrorMessage="1" prompt="Bitte ein Datum eingeben." sqref="H18:H21 H23:H26 H28:H31 H33:H36 H38:H41 H43:H46 H48:H51 H53:H56 H58:H61 H63:H66 H68:H71 H73:H76 H78:H81 H83:H86" xr:uid="{00000000-0002-0000-0000-000000000000}">
      <formula1>OR(NOT(ISERROR(DATEVALUE(H18))), AND(ISNUMBER(H18), LEFT(CELL("format", H18))="D"))</formula1>
    </dataValidation>
    <dataValidation type="custom" allowBlank="1" showDropDown="1" showInputMessage="1" showErrorMessage="1" prompt="Geben Sie eine gültige E-Mail-Adresse ein." sqref="M6:M13" xr:uid="{00000000-0002-0000-0000-000001000000}">
      <formula1>IFERROR(ISEMAIL(M6), TRUE)</formula1>
    </dataValidation>
  </dataValidation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0000"/>
    <outlinePr summaryBelow="0" summaryRight="0"/>
    <pageSetUpPr fitToPage="1"/>
  </sheetPr>
  <dimension ref="A1:AE32"/>
  <sheetViews>
    <sheetView workbookViewId="0"/>
  </sheetViews>
  <sheetFormatPr defaultColWidth="12.5703125" defaultRowHeight="15.75" customHeight="1"/>
  <cols>
    <col min="1" max="1" width="2" customWidth="1"/>
    <col min="2" max="2" width="5.140625" customWidth="1"/>
    <col min="3" max="4" width="3.28515625" customWidth="1"/>
    <col min="5" max="6" width="10.7109375" customWidth="1"/>
    <col min="7" max="7" width="6.42578125" customWidth="1"/>
    <col min="8" max="8" width="10.7109375" customWidth="1"/>
    <col min="9" max="9" width="6.42578125" customWidth="1"/>
    <col min="10" max="10" width="25.140625" customWidth="1"/>
    <col min="11" max="11" width="2.5703125" customWidth="1"/>
    <col min="12" max="12" width="25.140625" customWidth="1"/>
    <col min="13" max="14" width="18.85546875" customWidth="1"/>
    <col min="15" max="15" width="3.28515625" customWidth="1"/>
    <col min="16" max="16" width="10.7109375" customWidth="1"/>
    <col min="17" max="17" width="2" customWidth="1"/>
    <col min="25" max="25" width="19.28515625" customWidth="1"/>
  </cols>
  <sheetData>
    <row r="1" spans="1:31">
      <c r="A1" s="96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8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>
      <c r="A2" s="2"/>
      <c r="B2" s="3" t="s">
        <v>0</v>
      </c>
      <c r="C2" s="3"/>
      <c r="D2" s="3"/>
      <c r="E2" s="3"/>
      <c r="F2" s="3"/>
      <c r="G2" s="4" t="s">
        <v>1</v>
      </c>
      <c r="H2" s="5" t="s">
        <v>2</v>
      </c>
      <c r="I2" s="6" t="s">
        <v>3</v>
      </c>
      <c r="J2" s="4" t="s">
        <v>4</v>
      </c>
      <c r="L2" s="6" t="s">
        <v>5</v>
      </c>
      <c r="M2" s="4" t="s">
        <v>6</v>
      </c>
      <c r="N2" s="7">
        <v>45495</v>
      </c>
      <c r="O2" s="3"/>
      <c r="P2" s="3" t="s">
        <v>7</v>
      </c>
      <c r="Q2" s="8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>
      <c r="A4" s="102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>
      <c r="A5" s="2"/>
      <c r="B5" s="103" t="s">
        <v>8</v>
      </c>
      <c r="C5" s="100"/>
      <c r="D5" s="100"/>
      <c r="E5" s="3"/>
      <c r="F5" s="104" t="s">
        <v>9</v>
      </c>
      <c r="G5" s="100"/>
      <c r="H5" s="100"/>
      <c r="I5" s="100"/>
      <c r="J5" s="1" t="s">
        <v>10</v>
      </c>
      <c r="K5" s="1"/>
      <c r="L5" s="3" t="s">
        <v>11</v>
      </c>
      <c r="M5" s="103" t="s">
        <v>12</v>
      </c>
      <c r="N5" s="100"/>
      <c r="O5" s="103" t="s">
        <v>14</v>
      </c>
      <c r="P5" s="100"/>
      <c r="Q5" s="10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>
      <c r="A6" s="2"/>
      <c r="B6" s="103" t="s">
        <v>15</v>
      </c>
      <c r="C6" s="100"/>
      <c r="D6" s="100"/>
      <c r="E6" s="1"/>
      <c r="F6" s="11" t="s">
        <v>16</v>
      </c>
      <c r="G6" s="5">
        <v>8</v>
      </c>
      <c r="H6" s="5"/>
      <c r="I6" s="1">
        <v>1</v>
      </c>
      <c r="J6" s="12" t="str">
        <f>'VL Herren'!J6</f>
        <v>HC Suebia Aalen</v>
      </c>
      <c r="K6" s="13" t="s">
        <v>18</v>
      </c>
      <c r="L6" s="12" t="str">
        <f>'VL Herren'!L6</f>
        <v>HCSA</v>
      </c>
      <c r="M6" s="105"/>
      <c r="N6" s="100"/>
      <c r="O6" s="105"/>
      <c r="P6" s="100"/>
      <c r="Q6" s="10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>
      <c r="A7" s="2"/>
      <c r="B7" s="103"/>
      <c r="C7" s="100"/>
      <c r="D7" s="100"/>
      <c r="E7" s="3"/>
      <c r="F7" s="1"/>
      <c r="G7" s="1"/>
      <c r="H7" s="1"/>
      <c r="I7" s="1">
        <v>2</v>
      </c>
      <c r="J7" s="12" t="str">
        <f>'VL Herren'!J7</f>
        <v>HC Lahr</v>
      </c>
      <c r="K7" s="13" t="s">
        <v>24</v>
      </c>
      <c r="L7" s="12" t="str">
        <f>'VL Herren'!L7</f>
        <v>HCLA</v>
      </c>
      <c r="M7" s="105"/>
      <c r="N7" s="100"/>
      <c r="O7" s="105"/>
      <c r="P7" s="100"/>
      <c r="Q7" s="10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>
      <c r="A8" s="2"/>
      <c r="B8" s="103" t="s">
        <v>29</v>
      </c>
      <c r="C8" s="100"/>
      <c r="D8" s="100"/>
      <c r="F8" s="1"/>
      <c r="G8" s="1"/>
      <c r="H8" s="1"/>
      <c r="I8" s="1">
        <v>3</v>
      </c>
      <c r="J8" s="12" t="str">
        <f>'VL Herren'!J8</f>
        <v>TSV Mannheim Hockey III</v>
      </c>
      <c r="K8" s="15" t="s">
        <v>31</v>
      </c>
      <c r="L8" s="12" t="str">
        <f>'VL Herren'!L8</f>
        <v>TSVMH III</v>
      </c>
      <c r="M8" s="105"/>
      <c r="N8" s="100"/>
      <c r="O8" s="105"/>
      <c r="P8" s="100"/>
      <c r="Q8" s="10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>
      <c r="A9" s="2"/>
      <c r="B9" s="3"/>
      <c r="C9" s="3"/>
      <c r="D9" s="3"/>
      <c r="F9" s="1"/>
      <c r="G9" s="1"/>
      <c r="H9" s="1"/>
      <c r="I9" s="1">
        <v>4</v>
      </c>
      <c r="J9" s="12" t="str">
        <f>'VL Herren'!J9</f>
        <v>HC Ludwigsburg III</v>
      </c>
      <c r="K9" s="13" t="s">
        <v>35</v>
      </c>
      <c r="L9" s="12" t="str">
        <f>'VL Herren'!L9</f>
        <v>HCLB III</v>
      </c>
      <c r="M9" s="105"/>
      <c r="N9" s="100"/>
      <c r="O9" s="105"/>
      <c r="P9" s="100"/>
      <c r="Q9" s="10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>
      <c r="A10" s="2"/>
      <c r="B10" s="3"/>
      <c r="C10" s="3"/>
      <c r="D10" s="3"/>
      <c r="F10" s="1"/>
      <c r="G10" s="1"/>
      <c r="H10" s="1"/>
      <c r="I10" s="1">
        <v>5</v>
      </c>
      <c r="J10" s="12" t="str">
        <f>'VL Herren'!J10</f>
        <v>HC Heidelberg II</v>
      </c>
      <c r="K10" s="13" t="s">
        <v>40</v>
      </c>
      <c r="L10" s="12" t="str">
        <f>'VL Herren'!L10</f>
        <v>HC Lahr</v>
      </c>
      <c r="M10" s="105"/>
      <c r="N10" s="100"/>
      <c r="O10" s="105"/>
      <c r="P10" s="100"/>
      <c r="Q10" s="10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>
      <c r="A11" s="2"/>
      <c r="B11" s="3"/>
      <c r="C11" s="3"/>
      <c r="D11" s="3"/>
      <c r="F11" s="1"/>
      <c r="G11" s="1"/>
      <c r="H11" s="1"/>
      <c r="I11" s="1">
        <v>6</v>
      </c>
      <c r="J11" s="12" t="str">
        <f>'VL Herren'!J11</f>
        <v>TSV Ludwigsburg</v>
      </c>
      <c r="K11" s="13" t="s">
        <v>45</v>
      </c>
      <c r="L11" s="12" t="str">
        <f>'VL Herren'!L11</f>
        <v>TSVLB</v>
      </c>
      <c r="M11" s="105"/>
      <c r="N11" s="100"/>
      <c r="O11" s="105"/>
      <c r="P11" s="100"/>
      <c r="Q11" s="10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>
      <c r="A12" s="2"/>
      <c r="B12" s="3"/>
      <c r="C12" s="3"/>
      <c r="D12" s="3"/>
      <c r="F12" s="1"/>
      <c r="G12" s="1"/>
      <c r="H12" s="1"/>
      <c r="I12" s="1">
        <v>7</v>
      </c>
      <c r="J12" s="12" t="str">
        <f>'VL Herren'!J12</f>
        <v>Mannheimer HC III</v>
      </c>
      <c r="K12" s="13" t="s">
        <v>51</v>
      </c>
      <c r="L12" s="12" t="str">
        <f>'VL Herren'!L12</f>
        <v>MHC III</v>
      </c>
      <c r="M12" s="105"/>
      <c r="N12" s="100"/>
      <c r="O12" s="105"/>
      <c r="P12" s="100"/>
      <c r="Q12" s="10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>
      <c r="A13" s="2"/>
      <c r="B13" s="103"/>
      <c r="C13" s="100"/>
      <c r="D13" s="100"/>
      <c r="F13" s="1"/>
      <c r="G13" s="1"/>
      <c r="H13" s="1"/>
      <c r="I13" s="1">
        <v>8</v>
      </c>
      <c r="J13" s="12" t="str">
        <f>'VL Herren'!J13</f>
        <v>TC RW Tuttlingen</v>
      </c>
      <c r="K13" s="13" t="s">
        <v>56</v>
      </c>
      <c r="L13" s="12" t="str">
        <f>'VL Herren'!L13</f>
        <v>TCRWT</v>
      </c>
      <c r="M13" s="105"/>
      <c r="N13" s="100"/>
      <c r="O13" s="105"/>
      <c r="P13" s="100"/>
      <c r="Q13" s="10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>
      <c r="A14" s="108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10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>
      <c r="A15" s="99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1"/>
      <c r="R15" s="1"/>
    </row>
    <row r="16" spans="1:31">
      <c r="A16" s="2"/>
      <c r="B16" s="18" t="s">
        <v>61</v>
      </c>
      <c r="C16" s="19" t="s">
        <v>62</v>
      </c>
      <c r="D16" s="19" t="s">
        <v>63</v>
      </c>
      <c r="E16" s="19" t="s">
        <v>64</v>
      </c>
      <c r="F16" s="19" t="s">
        <v>65</v>
      </c>
      <c r="G16" s="19" t="s">
        <v>66</v>
      </c>
      <c r="H16" s="19" t="s">
        <v>67</v>
      </c>
      <c r="I16" s="19" t="s">
        <v>66</v>
      </c>
      <c r="J16" s="89" t="s">
        <v>68</v>
      </c>
      <c r="K16" s="111"/>
      <c r="L16" s="112"/>
      <c r="M16" s="19" t="s">
        <v>69</v>
      </c>
      <c r="N16" s="19" t="s">
        <v>70</v>
      </c>
      <c r="O16" s="20" t="s">
        <v>72</v>
      </c>
      <c r="P16" s="21" t="s">
        <v>73</v>
      </c>
      <c r="Q16" s="10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A17" s="2"/>
      <c r="B17" s="90" t="s">
        <v>74</v>
      </c>
      <c r="C17" s="113"/>
      <c r="D17" s="113"/>
      <c r="E17" s="113"/>
      <c r="F17" s="113"/>
      <c r="G17" s="113"/>
      <c r="H17" s="113"/>
      <c r="I17" s="113"/>
      <c r="J17" s="93">
        <v>45556</v>
      </c>
      <c r="K17" s="113"/>
      <c r="L17" s="113"/>
      <c r="M17" s="91"/>
      <c r="N17" s="113"/>
      <c r="O17" s="113"/>
      <c r="P17" s="116"/>
      <c r="Q17" s="10"/>
      <c r="R17" s="1"/>
      <c r="S17" s="1"/>
      <c r="T17" s="24"/>
      <c r="U17" s="25"/>
      <c r="V17" s="26"/>
      <c r="W17" s="24"/>
      <c r="X17" s="24"/>
      <c r="Y17" s="27"/>
      <c r="Z17" s="28"/>
      <c r="AA17" s="28"/>
      <c r="AB17" s="1"/>
      <c r="AC17" s="24"/>
      <c r="AD17" s="1"/>
      <c r="AE17" s="1"/>
    </row>
    <row r="18" spans="1:31">
      <c r="A18" s="2"/>
      <c r="B18" s="29" t="s">
        <v>77</v>
      </c>
      <c r="C18" s="30">
        <v>1</v>
      </c>
      <c r="D18" s="30">
        <f>IF(E18=""," ", IF(E18&gt;=Info!C$1,IF(E18&lt;=Info!D$1,1,IF(E18&gt;=Info!C$2,IF(E18&lt;=Info!D$2,2,3),3)),3))</f>
        <v>1</v>
      </c>
      <c r="E18" s="31">
        <v>45556</v>
      </c>
      <c r="F18" s="32">
        <f>IF(O18="",IF(H18="","",IF(H18=VLOOKUP(H18,Sperrtermine4,1),"Sperrdatum",IF(D18=1, IF(H18&gt;=Info!C$1,IF(H18&lt;=Info!D$1,IF(N18="","",IF(M18="","",H18)),"Zeitraum"),"Zeitraum"),IF(D18=2, IF(H18&gt;=Info!C$2,IF(H18&lt;=Info!D$2,IF(N18="","",IF(M18="","",H18)),"Zeitraum"),"Zeitraum"),IF(N18="","",IF(M18="","",H18)))))),IF(N18="","",IF(M18="","",H18)))</f>
        <v>45556</v>
      </c>
      <c r="G18" s="33" t="str">
        <f>IF(F18="Sperrdatum",VLOOKUP(H18,Sperrtermine4,2),IF(F18="Zeitraum",IF(D18=3,"ZR3",IF(D18=2,"ZR2","ZR1")),IF(N18="","",IF(M18="","",I18))))</f>
        <v/>
      </c>
      <c r="H18" s="34">
        <v>45556</v>
      </c>
      <c r="I18" s="35"/>
      <c r="J18" s="30" t="str">
        <f>J6</f>
        <v>HC Suebia Aalen</v>
      </c>
      <c r="K18" s="30" t="s">
        <v>78</v>
      </c>
      <c r="L18" s="30" t="str">
        <f>J7</f>
        <v>HC Lahr</v>
      </c>
      <c r="M18" s="36" t="s">
        <v>102</v>
      </c>
      <c r="N18" s="81" t="s">
        <v>189</v>
      </c>
      <c r="O18" s="38"/>
      <c r="P18" s="39" t="s">
        <v>79</v>
      </c>
      <c r="Q18" s="10"/>
      <c r="R18" s="1"/>
      <c r="S18" s="1"/>
      <c r="T18" s="24"/>
      <c r="U18" s="25"/>
      <c r="V18" s="26"/>
      <c r="W18" s="24"/>
      <c r="X18" s="24"/>
      <c r="Y18" s="27"/>
      <c r="Z18" s="28"/>
      <c r="AA18" s="28"/>
      <c r="AB18" s="1"/>
      <c r="AC18" s="24"/>
      <c r="AD18" s="1"/>
      <c r="AE18" s="1"/>
    </row>
    <row r="19" spans="1:31">
      <c r="A19" s="2"/>
      <c r="B19" s="29" t="s">
        <v>80</v>
      </c>
      <c r="C19" s="30">
        <v>1</v>
      </c>
      <c r="D19" s="30">
        <f>IF(E19=""," ", IF(E19&gt;=Info!C$1,IF(E19&lt;=Info!D$1,1,IF(E19&gt;=Info!C$2,IF(E19&lt;=Info!D$2,2,3),3)),3))</f>
        <v>1</v>
      </c>
      <c r="E19" s="40">
        <v>45556</v>
      </c>
      <c r="F19" s="82" t="str">
        <f>IF(O19="",IF(H19="","",IF(H19=VLOOKUP(H19,Sperrtermine4,1),"Sperrdatum",IF(D19=1, IF(H19&gt;=Info!C$1,IF(H19&lt;=Info!D$1,IF(N19="","",IF(M19="","",H19)),"Zeitraum"),"Zeitraum"),IF(D19=2, IF(H19&gt;=Info!C$2,IF(H19&lt;=Info!D$2,IF(N19="","",IF(M19="","",H19)),"Zeitraum"),"Zeitraum"),IF(N19="","",IF(M19="","",H19)))))),IF(N19="","",IF(M19="","",H19)))</f>
        <v/>
      </c>
      <c r="G19" s="33" t="str">
        <f>IF(F19="Sperrdatum",VLOOKUP(H19,Sperrtermine4,2),IF(F19="Zeitraum",IF(D19=3,"ZR3",IF(D19=2,"ZR2","ZR1")),IF(N19="","",IF(M19="","",I19))))</f>
        <v/>
      </c>
      <c r="H19" s="34">
        <v>45556</v>
      </c>
      <c r="I19" s="35">
        <v>0.45833333333333331</v>
      </c>
      <c r="J19" s="30" t="str">
        <f>J8</f>
        <v>TSV Mannheim Hockey III</v>
      </c>
      <c r="K19" s="30" t="s">
        <v>78</v>
      </c>
      <c r="L19" s="30" t="str">
        <f>J9</f>
        <v>HC Ludwigsburg III</v>
      </c>
      <c r="M19" s="36" t="s">
        <v>102</v>
      </c>
      <c r="N19" s="36"/>
      <c r="O19" s="38"/>
      <c r="P19" s="39" t="s">
        <v>79</v>
      </c>
      <c r="Q19" s="10"/>
      <c r="R19" s="1"/>
      <c r="S19" s="1"/>
      <c r="T19" s="24"/>
      <c r="U19" s="25"/>
      <c r="V19" s="26"/>
      <c r="W19" s="24"/>
      <c r="X19" s="24"/>
      <c r="Y19" s="27"/>
      <c r="Z19" s="28"/>
      <c r="AA19" s="28"/>
      <c r="AB19" s="1"/>
      <c r="AC19" s="24"/>
      <c r="AD19" s="1"/>
      <c r="AE19" s="1"/>
    </row>
    <row r="20" spans="1:31">
      <c r="A20" s="2"/>
      <c r="B20" s="29" t="s">
        <v>83</v>
      </c>
      <c r="C20" s="30">
        <v>1</v>
      </c>
      <c r="D20" s="30">
        <f>IF(E20=""," ", IF(E20&gt;=Info!C$1,IF(E20&lt;=Info!D$1,1,IF(E20&gt;=Info!C$2,IF(E20&lt;=Info!D$2,2,3),3)),3))</f>
        <v>1</v>
      </c>
      <c r="E20" s="40">
        <v>45556</v>
      </c>
      <c r="F20" s="82">
        <f>IF(O20="",IF(H20="","",IF(H20=VLOOKUP(H20,Sperrtermine4,1),"Sperrdatum",IF(D20=1, IF(H20&gt;=Info!C$1,IF(H20&lt;=Info!D$1,IF(N20="","",IF(M20="","",H20)),"Zeitraum"),"Zeitraum"),IF(D20=2, IF(H20&gt;=Info!C$2,IF(H20&lt;=Info!D$2,IF(N20="","",IF(M20="","",H20)),"Zeitraum"),"Zeitraum"),IF(N20="","",IF(M20="","",H20)))))),IF(N20="","",IF(M20="","",H20)))</f>
        <v>45556</v>
      </c>
      <c r="G20" s="33">
        <f>IF(F20="Sperrdatum",VLOOKUP(H20,Sperrtermine4,2),IF(F20="Zeitraum",IF(D20=3,"ZR3",IF(D20=2,"ZR2","ZR1")),IF(N20="","",IF(M20="","",I20))))</f>
        <v>0.66666666669999997</v>
      </c>
      <c r="H20" s="34">
        <v>45556</v>
      </c>
      <c r="I20" s="35">
        <v>0.66666666666666663</v>
      </c>
      <c r="J20" s="30" t="str">
        <f>J12</f>
        <v>Mannheimer HC III</v>
      </c>
      <c r="K20" s="30" t="s">
        <v>78</v>
      </c>
      <c r="L20" s="30" t="str">
        <f>J13</f>
        <v>TC RW Tuttlingen</v>
      </c>
      <c r="M20" s="36" t="s">
        <v>189</v>
      </c>
      <c r="N20" s="36" t="s">
        <v>102</v>
      </c>
      <c r="O20" s="38"/>
      <c r="P20" s="39" t="s">
        <v>79</v>
      </c>
      <c r="Q20" s="10"/>
      <c r="R20" s="1"/>
      <c r="S20" s="1"/>
      <c r="T20" s="24"/>
      <c r="U20" s="25"/>
      <c r="V20" s="26"/>
      <c r="W20" s="24"/>
      <c r="X20" s="24"/>
      <c r="Y20" s="27"/>
      <c r="Z20" s="28"/>
      <c r="AA20" s="28"/>
      <c r="AB20" s="1"/>
      <c r="AC20" s="24"/>
      <c r="AD20" s="1"/>
      <c r="AE20" s="1"/>
    </row>
    <row r="21" spans="1:31">
      <c r="A21" s="2"/>
      <c r="B21" s="87" t="s">
        <v>86</v>
      </c>
      <c r="C21" s="114"/>
      <c r="D21" s="114"/>
      <c r="E21" s="114"/>
      <c r="F21" s="114"/>
      <c r="G21" s="114"/>
      <c r="H21" s="114"/>
      <c r="I21" s="114"/>
      <c r="J21" s="94">
        <v>45563</v>
      </c>
      <c r="K21" s="114"/>
      <c r="L21" s="114"/>
      <c r="M21" s="95"/>
      <c r="N21" s="114"/>
      <c r="O21" s="114"/>
      <c r="P21" s="117"/>
      <c r="Q21" s="10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2"/>
      <c r="B22" s="29" t="s">
        <v>85</v>
      </c>
      <c r="C22" s="30">
        <v>2</v>
      </c>
      <c r="D22" s="30">
        <f>IF(E22=""," ", IF(E22&gt;=Info!C$1,IF(E22&lt;=Info!D$1,1,IF(E22&gt;=Info!C$2,IF(E22&lt;=Info!D$2,2,3),3)),3))</f>
        <v>1</v>
      </c>
      <c r="E22" s="40">
        <v>45563</v>
      </c>
      <c r="F22" s="82">
        <f>IF(O22="",IF(H22="","",IF(H22=VLOOKUP(H22,Sperrtermine4,1),"Sperrdatum",IF(D22=1, IF(H22&gt;=Info!C$1,IF(H22&lt;=Info!D$1,IF(N22="","",IF(M22="","",H22)),"Zeitraum"),"Zeitraum"),IF(D22=2, IF(H22&gt;=Info!C$2,IF(H22&lt;=Info!D$2,IF(N22="","",IF(M22="","",H22)),"Zeitraum"),"Zeitraum"),IF(N22="","",IF(M22="","",H22)))))),IF(N22="","",IF(M22="","",H22)))</f>
        <v>45577</v>
      </c>
      <c r="G22" s="33">
        <f>IF(F22="Sperrdatum",VLOOKUP(H22,Sperrtermine4,2),IF(F22="Zeitraum",IF(D22=3,"ZR3",IF(D22=2,"ZR2","ZR1")),IF(N22="","",IF(M22="","",I22))))</f>
        <v>0.45833333329999998</v>
      </c>
      <c r="H22" s="34">
        <v>45577</v>
      </c>
      <c r="I22" s="83">
        <v>0.45833333333333331</v>
      </c>
      <c r="J22" s="30" t="str">
        <f>J12</f>
        <v>Mannheimer HC III</v>
      </c>
      <c r="K22" s="30" t="s">
        <v>78</v>
      </c>
      <c r="L22" s="30" t="str">
        <f>J6</f>
        <v>HC Suebia Aalen</v>
      </c>
      <c r="M22" s="36" t="s">
        <v>102</v>
      </c>
      <c r="N22" s="81" t="s">
        <v>189</v>
      </c>
      <c r="O22" s="38" t="s">
        <v>190</v>
      </c>
      <c r="P22" s="39" t="s">
        <v>79</v>
      </c>
      <c r="Q22" s="10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2"/>
      <c r="B23" s="29" t="s">
        <v>88</v>
      </c>
      <c r="C23" s="30">
        <v>2</v>
      </c>
      <c r="D23" s="30">
        <f>IF(E23=""," ", IF(E23&gt;=Info!C$1,IF(E23&lt;=Info!D$1,1,IF(E23&gt;=Info!C$2,IF(E23&lt;=Info!D$2,2,3),3)),3))</f>
        <v>1</v>
      </c>
      <c r="E23" s="40">
        <v>45563</v>
      </c>
      <c r="F23" s="82" t="str">
        <f>IF(O23="",IF(H23="","",IF(H23=VLOOKUP(H23,Sperrtermine4,1),"Sperrdatum",IF(D23=1, IF(H23&gt;=Info!C$1,IF(H23&lt;=Info!D$1,IF(N23="","",IF(M23="","",H23)),"Zeitraum"),"Zeitraum"),IF(D23=2, IF(H23&gt;=Info!C$2,IF(H23&lt;=Info!D$2,IF(N23="","",IF(M23="","",H23)),"Zeitraum"),"Zeitraum"),IF(N23="","",IF(M23="","",H23)))))),IF(N23="","",IF(M23="","",H23)))</f>
        <v>Sperrdatum</v>
      </c>
      <c r="G23" s="33" t="str">
        <f>IF(F23="Sperrdatum",VLOOKUP(H23,Sperrtermine4,2),IF(F23="Zeitraum",IF(D23=3,"ZR3",IF(D23=2,"ZR2","ZR1")),IF(N23="","",IF(M23="","",I23))))</f>
        <v>ZWR DHB</v>
      </c>
      <c r="H23" s="84">
        <v>45577</v>
      </c>
      <c r="I23" s="85"/>
      <c r="J23" s="30" t="str">
        <f>J7</f>
        <v>HC Lahr</v>
      </c>
      <c r="K23" s="30" t="s">
        <v>78</v>
      </c>
      <c r="L23" s="30" t="str">
        <f>J8</f>
        <v>TSV Mannheim Hockey III</v>
      </c>
      <c r="M23" s="36"/>
      <c r="N23" s="36"/>
      <c r="O23" s="38"/>
      <c r="P23" s="39" t="s">
        <v>79</v>
      </c>
      <c r="Q23" s="10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2"/>
      <c r="B24" s="29" t="s">
        <v>91</v>
      </c>
      <c r="C24" s="30">
        <v>2</v>
      </c>
      <c r="D24" s="30">
        <f>IF(E24=""," ", IF(E24&gt;=Info!C$1,IF(E24&lt;=Info!D$1,1,IF(E24&gt;=Info!C$2,IF(E24&lt;=Info!D$2,2,3),3)),3))</f>
        <v>1</v>
      </c>
      <c r="E24" s="40">
        <v>45563</v>
      </c>
      <c r="F24" s="82" t="str">
        <f>IF(O24="",IF(H24="","",IF(H24=VLOOKUP(H24,Sperrtermine4,1),"Sperrdatum",IF(D24=1, IF(H24&gt;=Info!C$1,IF(H24&lt;=Info!D$1,IF(N24="","",IF(M24="","",H24)),"Zeitraum"),"Zeitraum"),IF(D24=2, IF(H24&gt;=Info!C$2,IF(H24&lt;=Info!D$2,IF(N24="","",IF(M24="","",H24)),"Zeitraum"),"Zeitraum"),IF(N24="","",IF(M24="","",H24)))))),IF(N24="","",IF(M24="","",H24)))</f>
        <v/>
      </c>
      <c r="G24" s="33" t="str">
        <f>IF(F24="Sperrdatum",VLOOKUP(H24,Sperrtermine4,2),IF(F24="Zeitraum",IF(D24=3,"ZR3",IF(D24=2,"ZR2","ZR1")),IF(N24="","",IF(M24="","",I24))))</f>
        <v/>
      </c>
      <c r="H24" s="84">
        <v>45563</v>
      </c>
      <c r="I24" s="85"/>
      <c r="J24" s="30" t="str">
        <f>J9</f>
        <v>HC Ludwigsburg III</v>
      </c>
      <c r="K24" s="30" t="s">
        <v>78</v>
      </c>
      <c r="L24" s="30" t="str">
        <f>J13</f>
        <v>TC RW Tuttlingen</v>
      </c>
      <c r="M24" s="36"/>
      <c r="N24" s="36"/>
      <c r="O24" s="38"/>
      <c r="P24" s="39" t="s">
        <v>79</v>
      </c>
      <c r="Q24" s="10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17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6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1"/>
      <c r="B26" s="1"/>
      <c r="C26" s="1"/>
      <c r="D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B27" s="67" t="s">
        <v>64</v>
      </c>
      <c r="E27" s="9" t="s">
        <v>185</v>
      </c>
      <c r="J27" s="68" t="str">
        <f>Info!A1</f>
        <v>Zeitraum 1</v>
      </c>
      <c r="K27" s="69"/>
      <c r="L27" s="70">
        <f>Info!B1</f>
        <v>2024</v>
      </c>
      <c r="M27" s="71">
        <f>Info!C1</f>
        <v>45505</v>
      </c>
      <c r="N27" s="72">
        <f>Info!D1</f>
        <v>45597</v>
      </c>
    </row>
    <row r="28" spans="1:31">
      <c r="B28" s="67" t="s">
        <v>65</v>
      </c>
      <c r="E28" s="9" t="s">
        <v>186</v>
      </c>
      <c r="J28" s="73" t="str">
        <f>Info!A2</f>
        <v>Zeitraum 2</v>
      </c>
      <c r="K28" s="74"/>
      <c r="L28" s="75">
        <f>Info!B2</f>
        <v>2025</v>
      </c>
      <c r="M28" s="76">
        <f>Info!C2</f>
        <v>45748</v>
      </c>
      <c r="N28" s="77">
        <f>Info!D2</f>
        <v>45857</v>
      </c>
    </row>
    <row r="29" spans="1:31">
      <c r="B29" s="67" t="s">
        <v>67</v>
      </c>
      <c r="E29" s="9" t="s">
        <v>187</v>
      </c>
    </row>
    <row r="30" spans="1:31">
      <c r="B30" s="78"/>
      <c r="E30" s="9" t="s">
        <v>188</v>
      </c>
      <c r="M30" s="80"/>
    </row>
    <row r="31" spans="1:31">
      <c r="C31" s="25"/>
      <c r="D31" s="25"/>
      <c r="M31" s="80"/>
    </row>
    <row r="32" spans="1:31">
      <c r="C32" s="25"/>
      <c r="D32" s="25"/>
      <c r="E32" s="80"/>
    </row>
  </sheetData>
  <mergeCells count="36">
    <mergeCell ref="O9:P9"/>
    <mergeCell ref="B17:I17"/>
    <mergeCell ref="J17:L17"/>
    <mergeCell ref="M17:P17"/>
    <mergeCell ref="B21:I21"/>
    <mergeCell ref="J21:L21"/>
    <mergeCell ref="M21:P21"/>
    <mergeCell ref="O10:P10"/>
    <mergeCell ref="O11:P11"/>
    <mergeCell ref="O12:P12"/>
    <mergeCell ref="O13:P13"/>
    <mergeCell ref="A14:Q14"/>
    <mergeCell ref="A15:Q15"/>
    <mergeCell ref="J16:L16"/>
    <mergeCell ref="M5:N5"/>
    <mergeCell ref="M6:N6"/>
    <mergeCell ref="M7:N7"/>
    <mergeCell ref="O7:P7"/>
    <mergeCell ref="M8:N8"/>
    <mergeCell ref="O8:P8"/>
    <mergeCell ref="B6:D6"/>
    <mergeCell ref="B7:D7"/>
    <mergeCell ref="B8:D8"/>
    <mergeCell ref="B13:D13"/>
    <mergeCell ref="A1:Q1"/>
    <mergeCell ref="A3:Q3"/>
    <mergeCell ref="A4:Q4"/>
    <mergeCell ref="B5:D5"/>
    <mergeCell ref="F5:I5"/>
    <mergeCell ref="O5:P5"/>
    <mergeCell ref="O6:P6"/>
    <mergeCell ref="M9:N9"/>
    <mergeCell ref="M10:N10"/>
    <mergeCell ref="M11:N11"/>
    <mergeCell ref="M12:N12"/>
    <mergeCell ref="M13:N13"/>
  </mergeCells>
  <conditionalFormatting sqref="F18:F20 F22:F24">
    <cfRule type="containsText" dxfId="8" priority="1" operator="containsText" text="Sperrdatum">
      <formula>NOT(ISERROR(SEARCH(("Sperrdatum"),(F18))))</formula>
    </cfRule>
  </conditionalFormatting>
  <conditionalFormatting sqref="G18:G20 G22:G24">
    <cfRule type="expression" dxfId="7" priority="2">
      <formula>IF(F18="Sperrdatum",1,0)</formula>
    </cfRule>
  </conditionalFormatting>
  <conditionalFormatting sqref="F18:F20 F22:F24">
    <cfRule type="containsText" dxfId="6" priority="3" operator="containsText" text="Zeitraum">
      <formula>NOT(ISERROR(SEARCH(("Zeitraum"),(F18))))</formula>
    </cfRule>
  </conditionalFormatting>
  <conditionalFormatting sqref="G18:G20 G22:G24">
    <cfRule type="containsText" dxfId="5" priority="4" operator="containsText" text="ZR1">
      <formula>NOT(ISERROR(SEARCH(("ZR1"),(G18))))</formula>
    </cfRule>
  </conditionalFormatting>
  <conditionalFormatting sqref="G18:G20 G22:G24">
    <cfRule type="containsText" dxfId="4" priority="5" operator="containsText" text="ZR2">
      <formula>NOT(ISERROR(SEARCH(("ZR2"),(G18))))</formula>
    </cfRule>
  </conditionalFormatting>
  <conditionalFormatting sqref="G18:G20 G22:G24">
    <cfRule type="containsText" dxfId="3" priority="6" operator="containsText" text="ZR3">
      <formula>NOT(ISERROR(SEARCH(("ZR3"),(G18))))</formula>
    </cfRule>
  </conditionalFormatting>
  <conditionalFormatting sqref="D18:D20 D22:D24">
    <cfRule type="containsText" dxfId="2" priority="7" operator="containsText" text="1">
      <formula>NOT(ISERROR(SEARCH(("1"),(D18))))</formula>
    </cfRule>
  </conditionalFormatting>
  <conditionalFormatting sqref="D18:D20 D22:D24">
    <cfRule type="containsText" dxfId="1" priority="8" operator="containsText" text="2">
      <formula>NOT(ISERROR(SEARCH(("2"),(D18))))</formula>
    </cfRule>
  </conditionalFormatting>
  <conditionalFormatting sqref="D18:D20 D22:D24">
    <cfRule type="containsText" dxfId="0" priority="9" operator="containsText" text="3">
      <formula>NOT(ISERROR(SEARCH(("3"),(D18))))</formula>
    </cfRule>
  </conditionalFormatting>
  <dataValidations count="1">
    <dataValidation type="custom" allowBlank="1" showDropDown="1" showInputMessage="1" showErrorMessage="1" prompt="Bitte ein Datum eingeben." sqref="H18:H20 H22:H24" xr:uid="{00000000-0002-0000-0100-000000000000}">
      <formula1>OR(NOT(ISERROR(DATEVALUE(H18))), AND(ISNUMBER(H18), LEFT(CELL("format", H18))="D"))</formula1>
    </dataValidation>
  </dataValidation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N11"/>
  <sheetViews>
    <sheetView workbookViewId="0"/>
  </sheetViews>
  <sheetFormatPr defaultColWidth="12.5703125" defaultRowHeight="15.75" customHeight="1"/>
  <cols>
    <col min="1" max="1" width="12.7109375" customWidth="1"/>
    <col min="2" max="2" width="14.7109375" customWidth="1"/>
    <col min="3" max="3" width="12.7109375" customWidth="1"/>
    <col min="4" max="4" width="10" customWidth="1"/>
    <col min="5" max="5" width="12.7109375" customWidth="1"/>
    <col min="6" max="6" width="4.85546875" customWidth="1"/>
    <col min="8" max="8" width="4.85546875" customWidth="1"/>
    <col min="10" max="10" width="4.85546875" customWidth="1"/>
    <col min="12" max="12" width="4.85546875" customWidth="1"/>
    <col min="14" max="14" width="4.85546875" customWidth="1"/>
  </cols>
  <sheetData>
    <row r="1" spans="1:14">
      <c r="A1" s="68" t="s">
        <v>191</v>
      </c>
      <c r="B1" s="70">
        <v>2024</v>
      </c>
      <c r="C1" s="71">
        <v>45505</v>
      </c>
      <c r="D1" s="72">
        <v>45597</v>
      </c>
    </row>
    <row r="2" spans="1:14">
      <c r="A2" s="73" t="s">
        <v>192</v>
      </c>
      <c r="B2" s="75">
        <v>2025</v>
      </c>
      <c r="C2" s="76">
        <v>45748</v>
      </c>
      <c r="D2" s="77">
        <v>45857</v>
      </c>
    </row>
    <row r="4" spans="1:14">
      <c r="A4" s="67" t="s">
        <v>193</v>
      </c>
      <c r="C4" s="67"/>
      <c r="E4" s="67"/>
      <c r="G4" s="67"/>
      <c r="I4" s="67"/>
      <c r="K4" s="67"/>
      <c r="M4" s="67"/>
    </row>
    <row r="5" spans="1:14">
      <c r="A5" s="86">
        <v>45292</v>
      </c>
      <c r="B5" s="1"/>
      <c r="C5" s="86"/>
      <c r="E5" s="86"/>
      <c r="G5" s="86"/>
      <c r="I5" s="86"/>
      <c r="K5" s="86"/>
      <c r="M5" s="86"/>
    </row>
    <row r="6" spans="1:14">
      <c r="A6" s="25">
        <v>45568</v>
      </c>
      <c r="B6" s="9" t="s">
        <v>194</v>
      </c>
      <c r="C6" s="25"/>
      <c r="D6" s="1"/>
      <c r="E6" s="25"/>
      <c r="F6" s="1"/>
      <c r="G6" s="25"/>
      <c r="H6" s="1"/>
      <c r="I6" s="25"/>
      <c r="J6" s="1"/>
      <c r="K6" s="25"/>
      <c r="L6" s="1"/>
      <c r="M6" s="25"/>
      <c r="N6" s="1"/>
    </row>
    <row r="7" spans="1:14">
      <c r="A7" s="25">
        <v>45577</v>
      </c>
      <c r="B7" s="9" t="s">
        <v>195</v>
      </c>
      <c r="C7" s="25"/>
      <c r="D7" s="1"/>
      <c r="E7" s="25"/>
      <c r="F7" s="1"/>
      <c r="G7" s="25"/>
      <c r="H7" s="1"/>
      <c r="I7" s="25"/>
      <c r="J7" s="1"/>
      <c r="K7" s="25"/>
      <c r="L7" s="1"/>
      <c r="M7" s="25"/>
      <c r="N7" s="1"/>
    </row>
    <row r="8" spans="1:14">
      <c r="A8" s="25">
        <v>45578</v>
      </c>
      <c r="B8" s="1" t="s">
        <v>195</v>
      </c>
      <c r="C8" s="25"/>
      <c r="D8" s="1"/>
      <c r="E8" s="25"/>
      <c r="F8" s="1"/>
      <c r="G8" s="25"/>
      <c r="H8" s="1"/>
      <c r="I8" s="25"/>
      <c r="J8" s="1"/>
      <c r="K8" s="25"/>
      <c r="L8" s="1"/>
      <c r="M8" s="25"/>
      <c r="N8" s="1"/>
    </row>
    <row r="9" spans="1:14">
      <c r="A9" s="25">
        <v>45584</v>
      </c>
      <c r="B9" s="1" t="s">
        <v>196</v>
      </c>
      <c r="C9" s="25"/>
      <c r="E9" s="25"/>
      <c r="G9" s="25"/>
      <c r="I9" s="25"/>
      <c r="K9" s="25"/>
      <c r="M9" s="25"/>
    </row>
    <row r="10" spans="1:14">
      <c r="A10" s="25">
        <v>45585</v>
      </c>
      <c r="B10" s="9" t="s">
        <v>196</v>
      </c>
      <c r="C10" s="25"/>
      <c r="E10" s="25"/>
      <c r="G10" s="25"/>
      <c r="I10" s="25"/>
      <c r="K10" s="25"/>
      <c r="M10" s="25"/>
    </row>
    <row r="11" spans="1:14">
      <c r="A11" s="25"/>
    </row>
  </sheetData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d081f6-26c0-4b57-901f-f69203de4e8c" xsi:nil="true"/>
    <lcf76f155ced4ddcb4097134ff3c332f xmlns="3fbedbe7-fba3-4094-840f-53fab19647b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F86B6045965C4A95947BDB193629AC" ma:contentTypeVersion="11" ma:contentTypeDescription="Ein neues Dokument erstellen." ma:contentTypeScope="" ma:versionID="76f73b6984fba230db390f0d16a67f8f">
  <xsd:schema xmlns:xsd="http://www.w3.org/2001/XMLSchema" xmlns:xs="http://www.w3.org/2001/XMLSchema" xmlns:p="http://schemas.microsoft.com/office/2006/metadata/properties" xmlns:ns2="3fbedbe7-fba3-4094-840f-53fab19647b9" xmlns:ns3="bdd081f6-26c0-4b57-901f-f69203de4e8c" targetNamespace="http://schemas.microsoft.com/office/2006/metadata/properties" ma:root="true" ma:fieldsID="6aa21deb619a1e737f74a082dc58be41" ns2:_="" ns3:_="">
    <xsd:import namespace="3fbedbe7-fba3-4094-840f-53fab19647b9"/>
    <xsd:import namespace="bdd081f6-26c0-4b57-901f-f69203de4e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bedbe7-fba3-4094-840f-53fab19647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d5ac9014-50d4-4078-8908-2108d80bd2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d081f6-26c0-4b57-901f-f69203de4e8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72a9ea-7a99-46d6-8d93-560db72b0bea}" ma:internalName="TaxCatchAll" ma:showField="CatchAllData" ma:web="bdd081f6-26c0-4b57-901f-f69203de4e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47D702-8A3A-4982-85EE-38D90A0FC65B}"/>
</file>

<file path=customXml/itemProps2.xml><?xml version="1.0" encoding="utf-8"?>
<ds:datastoreItem xmlns:ds="http://schemas.openxmlformats.org/officeDocument/2006/customXml" ds:itemID="{5B95284D-87F2-40F6-8CAB-E78E6602BA5A}"/>
</file>

<file path=customXml/itemProps3.xml><?xml version="1.0" encoding="utf-8"?>
<ds:datastoreItem xmlns:ds="http://schemas.openxmlformats.org/officeDocument/2006/customXml" ds:itemID="{DA29AC36-FBAA-4CC4-A587-FDA097BEC4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Wolfram Proske</cp:lastModifiedBy>
  <cp:revision/>
  <dcterms:created xsi:type="dcterms:W3CDTF">2024-08-20T07:15:22Z</dcterms:created>
  <dcterms:modified xsi:type="dcterms:W3CDTF">2024-08-20T07:15:22Z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0x0101004CF86B6045965C4A95947BDB193629AC</vt:lpwstr>
  </property>
  <property fmtid="{D5CDD505-2E9C-101B-9397-08002B2CF9AE}" pid="3" name="MediaServiceImageTags">
    <vt:lpwstr/>
  </property>
</Properties>
</file>